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995" tabRatio="946" activeTab="0"/>
  </bookViews>
  <sheets>
    <sheet name="Notas a los Edos Financieros" sheetId="1" r:id="rId1"/>
    <sheet name="Hoja1" sheetId="2" state="hidden" r:id="rId2"/>
    <sheet name="ESF-01 " sheetId="3" r:id="rId3"/>
    <sheet name="ESF-02" sheetId="4" r:id="rId4"/>
    <sheet name="ESF-03" sheetId="5" r:id="rId5"/>
    <sheet name="ESF-05" sheetId="6" r:id="rId6"/>
    <sheet name="ESF-06 " sheetId="7" r:id="rId7"/>
    <sheet name="ESF-07" sheetId="8" r:id="rId8"/>
    <sheet name="ESF-08" sheetId="9" r:id="rId9"/>
    <sheet name="ESF-09" sheetId="10" r:id="rId10"/>
    <sheet name="ESF-10" sheetId="11" r:id="rId11"/>
    <sheet name="ESF-11" sheetId="12" r:id="rId12"/>
    <sheet name="ESF-12" sheetId="13" r:id="rId13"/>
    <sheet name="ESF-13" sheetId="14" r:id="rId14"/>
    <sheet name="ESF-14" sheetId="15" r:id="rId15"/>
    <sheet name="ESF-15" sheetId="16" r:id="rId16"/>
    <sheet name="ERA-01" sheetId="17" r:id="rId17"/>
    <sheet name="ERA-02" sheetId="18" r:id="rId18"/>
    <sheet name="ERA-03" sheetId="19" r:id="rId19"/>
    <sheet name="VHP-01" sheetId="20" r:id="rId20"/>
    <sheet name="VHP-02" sheetId="21" r:id="rId21"/>
    <sheet name="EFE-01" sheetId="22" r:id="rId22"/>
    <sheet name="EFE-02" sheetId="23" r:id="rId23"/>
    <sheet name="Conciliacion_Ig" sheetId="24" r:id="rId24"/>
    <sheet name="Conciliacion_Eg" sheetId="25" r:id="rId25"/>
    <sheet name="Memoria" sheetId="26" r:id="rId26"/>
  </sheets>
  <definedNames>
    <definedName name="_xlnm.Print_Area" localSheetId="24">'Conciliacion_Eg'!$A$1:$C$43</definedName>
    <definedName name="_xlnm.Print_Area" localSheetId="21">'EFE-01'!$A$1:$E$33</definedName>
    <definedName name="_xlnm.Print_Area" localSheetId="22">'EFE-02'!$A$1:$D$21</definedName>
    <definedName name="_xlnm.Print_Area" localSheetId="16">'ERA-01'!$A$1:$D$51</definedName>
    <definedName name="_xlnm.Print_Area" localSheetId="17">'ERA-02'!$A$1:$E$17</definedName>
    <definedName name="_xlnm.Print_Area" localSheetId="18">'ERA-03'!$A$1:$E$121</definedName>
    <definedName name="_xlnm.Print_Area" localSheetId="2">'ESF-01 '!$A$1:$E$29</definedName>
    <definedName name="_xlnm.Print_Area" localSheetId="3">'ESF-02'!$A$1:$F$27</definedName>
    <definedName name="_xlnm.Print_Area" localSheetId="4">'ESF-03'!$A$1:$I$34</definedName>
    <definedName name="_xlnm.Print_Area" localSheetId="5">'ESF-05'!$A$1:$D$23</definedName>
    <definedName name="_xlnm.Print_Area" localSheetId="6">'ESF-06 '!$A$1:$G$18</definedName>
    <definedName name="_xlnm.Print_Area" localSheetId="7">'ESF-07'!$A$1:$E$11</definedName>
    <definedName name="_xlnm.Print_Area" localSheetId="8">'ESF-08'!$A$1:$F$66</definedName>
    <definedName name="_xlnm.Print_Area" localSheetId="9">'ESF-09'!$A$1:$F$18</definedName>
    <definedName name="_xlnm.Print_Area" localSheetId="10">'ESF-10'!$A$1:$H$8</definedName>
    <definedName name="_xlnm.Print_Area" localSheetId="11">'ESF-11'!$A$1:$D$13</definedName>
    <definedName name="_xlnm.Print_Area" localSheetId="12">'ESF-12'!$A$1:$H$24</definedName>
    <definedName name="_xlnm.Print_Area" localSheetId="13">'ESF-13'!$A$1:$E$14</definedName>
    <definedName name="_xlnm.Print_Area" localSheetId="14">'ESF-14'!$A$1:$E$13</definedName>
    <definedName name="_xlnm.Print_Area" localSheetId="15">'ESF-15'!$A$1:$AA$13</definedName>
    <definedName name="_xlnm.Print_Area" localSheetId="25">'Memoria'!$A$1:$E$105</definedName>
    <definedName name="_xlnm.Print_Area" localSheetId="0">'Notas a los Edos Financieros'!$A$1:$B$38</definedName>
    <definedName name="_xlnm.Print_Area" localSheetId="19">'VHP-01'!$A$1:$G$10</definedName>
    <definedName name="_xlnm.Print_Area" localSheetId="20">'VHP-02'!$A$1:$F$12</definedName>
    <definedName name="_xlnm.Print_Titles" localSheetId="21">'EFE-01'!$1:$7</definedName>
    <definedName name="_xlnm.Print_Titles" localSheetId="16">'ERA-01'!$1:$7</definedName>
    <definedName name="_xlnm.Print_Titles" localSheetId="18">'ERA-03'!$1:$5</definedName>
    <definedName name="_xlnm.Print_Titles" localSheetId="12">'ESF-12'!$1:$7</definedName>
    <definedName name="_xlnm.Print_Titles" localSheetId="0">'Notas a los Edos Financieros'!$1:$7</definedName>
  </definedNames>
  <calcPr fullCalcOnLoad="1"/>
</workbook>
</file>

<file path=xl/sharedStrings.xml><?xml version="1.0" encoding="utf-8"?>
<sst xmlns="http://schemas.openxmlformats.org/spreadsheetml/2006/main" count="1315" uniqueCount="1019">
  <si>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</si>
  <si>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</si>
  <si>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</si>
  <si>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</si>
  <si>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</si>
  <si>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</si>
  <si>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</si>
  <si>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</si>
  <si>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</si>
  <si>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</si>
  <si>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</si>
  <si>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</si>
  <si>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</si>
  <si>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</si>
  <si>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</si>
  <si>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</si>
  <si>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</si>
  <si>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</si>
  <si>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</si>
  <si>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</si>
  <si>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</si>
  <si>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</si>
  <si>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</si>
  <si>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</si>
  <si>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</si>
  <si>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</si>
  <si>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</si>
  <si>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</si>
  <si>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</si>
  <si>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ERA-01</t>
  </si>
  <si>
    <t>INGRESOS</t>
  </si>
  <si>
    <t>ERA-02</t>
  </si>
  <si>
    <t>OTROS INGRESOS</t>
  </si>
  <si>
    <t>ERA-03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</si>
  <si>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</si>
  <si>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</si>
  <si>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</si>
  <si>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</si>
  <si>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</si>
  <si>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</si>
  <si>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</si>
  <si>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</si>
  <si>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</si>
  <si>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</si>
  <si>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</si>
  <si>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</si>
  <si>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</si>
  <si>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</si>
  <si>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</si>
  <si>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</si>
  <si>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</si>
  <si>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</si>
  <si>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</si>
  <si>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</si>
  <si>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 xml:space="preserve">3 MESES </t>
  </si>
  <si>
    <t xml:space="preserve">TOTAL 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</si>
  <si>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</si>
  <si>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</si>
  <si>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</si>
  <si>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</si>
  <si>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</si>
  <si>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</si>
  <si>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</si>
  <si>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</si>
  <si>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</si>
  <si>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</si>
  <si>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</si>
  <si>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</si>
  <si>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</si>
  <si>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</si>
  <si>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</si>
  <si>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</si>
  <si>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</si>
  <si>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</si>
  <si>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</si>
  <si>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</si>
  <si>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</si>
  <si>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</si>
  <si>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</si>
  <si>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</si>
  <si>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</si>
  <si>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</si>
  <si>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</si>
  <si>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TOTAL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</si>
  <si>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</si>
  <si>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</si>
  <si>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</si>
  <si>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</si>
  <si>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</si>
  <si>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</si>
  <si>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NOTA:   ESF-11</t>
  </si>
  <si>
    <t>NOTA:         ESF-13</t>
  </si>
  <si>
    <t>NATURALEZA</t>
  </si>
  <si>
    <t>NOTA:     ESF-14</t>
  </si>
  <si>
    <t>DE GESTION ADMINISTRATIVA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</si>
  <si>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</si>
  <si>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</si>
  <si>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</si>
  <si>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</si>
  <si>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</si>
  <si>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</si>
  <si>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</si>
  <si>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</si>
  <si>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</si>
  <si>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</si>
  <si>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</si>
  <si>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</si>
  <si>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</si>
  <si>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</si>
  <si>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</si>
  <si>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</si>
  <si>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</si>
  <si>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TOTAL CREDITOS</t>
  </si>
  <si>
    <t>NOTA:   ERA-01</t>
  </si>
  <si>
    <t>NOTA:   ERA-02</t>
  </si>
  <si>
    <t>NOTA:    ERA-03</t>
  </si>
  <si>
    <t>%  GASTO</t>
  </si>
  <si>
    <t>EXPLICACIÓN</t>
  </si>
  <si>
    <t>NOTA:    VHP-01</t>
  </si>
  <si>
    <t>MODIFICACION</t>
  </si>
  <si>
    <t>NOTA:        VHP-02</t>
  </si>
  <si>
    <t xml:space="preserve">Total </t>
  </si>
  <si>
    <t>NOTA:         EFE-01</t>
  </si>
  <si>
    <t>NOTA:     EFE-02</t>
  </si>
  <si>
    <t>% SUB</t>
  </si>
  <si>
    <t>DE MEMORIA</t>
  </si>
  <si>
    <t>A) Contables: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</si>
  <si>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</si>
  <si>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</si>
  <si>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</si>
  <si>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</si>
  <si>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</si>
  <si>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</si>
  <si>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</si>
  <si>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</si>
  <si>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</si>
  <si>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</si>
  <si>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</si>
  <si>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</si>
  <si>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</si>
  <si>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</si>
  <si>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</si>
  <si>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</si>
  <si>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</si>
  <si>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</si>
  <si>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</si>
  <si>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</si>
  <si>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</si>
  <si>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</si>
  <si>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</si>
  <si>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</si>
  <si>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</si>
  <si>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</si>
  <si>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</si>
  <si>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</si>
  <si>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Dispuesto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</si>
  <si>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</si>
  <si>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</si>
  <si>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</si>
  <si>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</si>
  <si>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</si>
  <si>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</si>
  <si>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</si>
  <si>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</si>
  <si>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</si>
  <si>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</si>
  <si>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</si>
  <si>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4100  Y  4200    INGRESOS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</si>
  <si>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</si>
  <si>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</si>
  <si>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</si>
  <si>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</si>
  <si>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</si>
  <si>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</si>
  <si>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</si>
  <si>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</si>
  <si>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2199    OTROS PASIVOS CIRCULANTES</t>
  </si>
  <si>
    <t>1121    INVERSIONES FINANCIERAS DE CORTO PLAZO</t>
  </si>
  <si>
    <t>1270    ACTIVOS DIFERIDOS</t>
  </si>
  <si>
    <t>1110    FLUJO DE EFECTIVO</t>
  </si>
  <si>
    <t>1210, 1230, 1240 Y 1250  INVERSIONES, ADQ. BIENES MUEBLES, INMUEBLES E INTANGIBLES</t>
  </si>
  <si>
    <t>NOTAS</t>
  </si>
  <si>
    <t>DESCRIPCIÓN</t>
  </si>
  <si>
    <t>99by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</si>
  <si>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</si>
  <si>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</si>
  <si>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</si>
  <si>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</si>
  <si>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</si>
  <si>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</si>
  <si>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</si>
  <si>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</si>
  <si>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</si>
  <si>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</si>
  <si>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</si>
  <si>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</si>
  <si>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</si>
  <si>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</si>
  <si>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</si>
  <si>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</si>
  <si>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</si>
  <si>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</si>
  <si>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</si>
  <si>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</si>
  <si>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</si>
  <si>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</si>
  <si>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</si>
  <si>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</si>
  <si>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</si>
  <si>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</si>
  <si>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</si>
  <si>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</si>
  <si>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</si>
  <si>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</si>
  <si>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</si>
  <si>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</si>
  <si>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</si>
  <si>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</si>
  <si>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</si>
  <si>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</si>
  <si>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</si>
  <si>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</si>
  <si>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</si>
  <si>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</si>
  <si>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</si>
  <si>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</si>
  <si>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</si>
  <si>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</si>
  <si>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</si>
  <si>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</si>
  <si>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</si>
  <si>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</si>
  <si>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</si>
  <si>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</si>
  <si>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</si>
  <si>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</si>
  <si>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</si>
  <si>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</si>
  <si>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</si>
  <si>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</si>
  <si>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</si>
  <si>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</si>
  <si>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1131    ANTICIPO A PROVEEDORES POR ADQUISICIÓN DE BIENES Y PRESTACIÓN DE SERVICIOS A CORTO PLAZO</t>
  </si>
  <si>
    <t>1134    ANTICIPO A CONTRATISTAS POR OBRAS PÚBLICAS A CORTO PLAZO</t>
  </si>
  <si>
    <t>2110  Y  2120    CUENTAS Y DOCUMENTOS POR PAGAR (2111 al 2119 y 2121 al 2129)</t>
  </si>
  <si>
    <t>1261    DEPRECIACIÓN ACUMULADA DE BIENES INMUEBLES</t>
  </si>
  <si>
    <t>1263    DEPRECIACIÓN ACUMULADA DE BIENES MUEBLES</t>
  </si>
  <si>
    <t>111400000001</t>
  </si>
  <si>
    <t>VALORES EN BANCOS</t>
  </si>
  <si>
    <t>INVERSION</t>
  </si>
  <si>
    <t>111500000001</t>
  </si>
  <si>
    <t>HSBC</t>
  </si>
  <si>
    <t>CHEQUE</t>
  </si>
  <si>
    <t>111500000002</t>
  </si>
  <si>
    <t>SANTANDER</t>
  </si>
  <si>
    <t>111500000003</t>
  </si>
  <si>
    <t>111500000005</t>
  </si>
  <si>
    <t>BBVBANCOMER</t>
  </si>
  <si>
    <t>112100000001</t>
  </si>
  <si>
    <t xml:space="preserve">FONDO DE AHORRO BANORTE </t>
  </si>
  <si>
    <t>112200000101</t>
  </si>
  <si>
    <t>SUELDOS PAGADOS POR ANTICIPADO</t>
  </si>
  <si>
    <t>112200000103</t>
  </si>
  <si>
    <t>PRÉSTAMOS A PLAZO</t>
  </si>
  <si>
    <t>112200000104</t>
  </si>
  <si>
    <t>PRÉSTAMO TERRENO Y/O CONSTRUCCION VIVIENDAS ASTAUG</t>
  </si>
  <si>
    <t>112200000105</t>
  </si>
  <si>
    <t>PRÉSTAMOS A CORTO PLAZO ASTAUG</t>
  </si>
  <si>
    <t>112200000107</t>
  </si>
  <si>
    <t>CREDITO EN LLANTAS</t>
  </si>
  <si>
    <t>112200000108</t>
  </si>
  <si>
    <t>PRÉSTAMO PARA UNIFORMACION</t>
  </si>
  <si>
    <t>112200000109</t>
  </si>
  <si>
    <t>DIFERENCIA EN DECLARACION ISPT</t>
  </si>
  <si>
    <t>112200000110</t>
  </si>
  <si>
    <t>DIVERSAS</t>
  </si>
  <si>
    <t>112200000111</t>
  </si>
  <si>
    <t>CUENTAS POR COBRAR A EMPLEADOS CON LICENCIA</t>
  </si>
  <si>
    <t>112200000115</t>
  </si>
  <si>
    <t>PLAN DE PERMANENCIA</t>
  </si>
  <si>
    <t>112200000119</t>
  </si>
  <si>
    <t>BECARIOS PROMEP</t>
  </si>
  <si>
    <t>112200000120</t>
  </si>
  <si>
    <t>RED MEDICA</t>
  </si>
  <si>
    <t>112200000201</t>
  </si>
  <si>
    <t>PRESTAMOS ALUMNOS</t>
  </si>
  <si>
    <t>112200000301</t>
  </si>
  <si>
    <t>CUENTAS POR COBRAR FONDO DE OPERACIÓN GENERICO</t>
  </si>
  <si>
    <t>112200000302</t>
  </si>
  <si>
    <t>CUENTAS POR COBRAR FONDO DE OPERACIÓN ESPECIFICA</t>
  </si>
  <si>
    <t>112200000304</t>
  </si>
  <si>
    <t>CUENTAS POR COBRAR FONDO DE ACTIVOS FIJOS</t>
  </si>
  <si>
    <t>112200000305</t>
  </si>
  <si>
    <t>CUENTAS POR COBRAR FONDO DE RESERVA</t>
  </si>
  <si>
    <t>112300000100</t>
  </si>
  <si>
    <t>SECRETARIA DE HACIENDA Y CREDITO PUBLICO</t>
  </si>
  <si>
    <t>112300000200</t>
  </si>
  <si>
    <t>DEUDORES DIVERSOS</t>
  </si>
  <si>
    <t>112300000300</t>
  </si>
  <si>
    <t>GASTOS POR COMPROBAR</t>
  </si>
  <si>
    <t>112300000301</t>
  </si>
  <si>
    <t>GASTOS POR COMPROBAR 2013</t>
  </si>
  <si>
    <t>112300000400</t>
  </si>
  <si>
    <t>RESPONSIVAS PENDIENTES</t>
  </si>
  <si>
    <t>112300000500</t>
  </si>
  <si>
    <t>RED MÉDICA</t>
  </si>
  <si>
    <t>PROVEEDORES</t>
  </si>
  <si>
    <t>ANTICIPO A CONTRATISTAS POR OBRAS A CORTO PLAZO</t>
  </si>
  <si>
    <t>115112110100</t>
  </si>
  <si>
    <t>MATERIALES, ÚTILES Y EQUIPOS MENORES DE OFICINA</t>
  </si>
  <si>
    <t>PROMEDIOS</t>
  </si>
  <si>
    <t>115112120100</t>
  </si>
  <si>
    <t>MATERIALES Y UTILES DE IMPRESIÓN Y REPRODUCCION</t>
  </si>
  <si>
    <t>115112140100</t>
  </si>
  <si>
    <t>MATERIALES, ÚTILES Y EQUIPOS MENORES DE TECNOLOGÍAS DE LA INFORMACIÓN Y COMUNICACIONES</t>
  </si>
  <si>
    <t>115112160100</t>
  </si>
  <si>
    <t>MATERIAL DE LIMPIEZA</t>
  </si>
  <si>
    <t>115112170100</t>
  </si>
  <si>
    <t>MATERIALES Y UTILES DE ENSEÑANZA</t>
  </si>
  <si>
    <t>115122210100</t>
  </si>
  <si>
    <t>PRODUCTOS ALIMENTICIOS PARA PERSONAS</t>
  </si>
  <si>
    <t>115132460100</t>
  </si>
  <si>
    <t>MATERIAL ELECTRICO Y ELECTRONICO</t>
  </si>
  <si>
    <t>115132470100</t>
  </si>
  <si>
    <t>ARTICULOS METALICOS PARA LA CONSTRUCCIÓN</t>
  </si>
  <si>
    <t>115132490100</t>
  </si>
  <si>
    <t>OTROS MATERIALES Y ARTÍCULOS DE CONSTRUCCIÓN Y REPARACIÓN</t>
  </si>
  <si>
    <t>115142540100</t>
  </si>
  <si>
    <t>MATERIALES, ACCESORIOS Y SUMISTROS MÉDICOS</t>
  </si>
  <si>
    <t>115182910100</t>
  </si>
  <si>
    <t>HERRAMIENTAS MENORES</t>
  </si>
  <si>
    <t>115182920100</t>
  </si>
  <si>
    <t>REFACCIONES Y ACCESORIOS MENORES DE EDIFICIOS</t>
  </si>
  <si>
    <t>115182940100</t>
  </si>
  <si>
    <t>REFACCIONES Y ACCESORIOS MENORES DE EQUIPO DE COMPUTO Y TECNOLOGÍAS DE LA INFORMACIÓN</t>
  </si>
  <si>
    <t>121300000001000003</t>
  </si>
  <si>
    <t>Banorte, 2438-1, FOBECA</t>
  </si>
  <si>
    <t>TERCEROS</t>
  </si>
  <si>
    <t>FOBECA</t>
  </si>
  <si>
    <t>ADMINISTRAR LOS RECURSOS ASIGNADOS A LA UNIVERSIDAD DE GUANAJUATO EN CADA UNO DE LOS CONVENIOS</t>
  </si>
  <si>
    <t>121300000001000008</t>
  </si>
  <si>
    <t>Fideicomiso Seguro contra Accidentes</t>
  </si>
  <si>
    <t>SEGURO CONTRA ACCIDENTES</t>
  </si>
  <si>
    <t>121300000001000010</t>
  </si>
  <si>
    <t>Fideicomiso Física 00041902-000</t>
  </si>
  <si>
    <t>FÍSICA</t>
  </si>
  <si>
    <t>121300000001000013</t>
  </si>
  <si>
    <t>Banamex135762-8</t>
  </si>
  <si>
    <t>121300000001000016</t>
  </si>
  <si>
    <t>Fideicomiso Fondo Universitario Patrimonial (Patronato)</t>
  </si>
  <si>
    <t xml:space="preserve">FONDO UNIVERSITARIO PATRIMONIAL </t>
  </si>
  <si>
    <t>121300000001000017</t>
  </si>
  <si>
    <t>Santander Serfin,0200151215 Jubilaciones y Pensiones</t>
  </si>
  <si>
    <t>PENSIONES Y JUBILACIONES</t>
  </si>
  <si>
    <t>121300000001000018</t>
  </si>
  <si>
    <t>2001797 FAM Santander</t>
  </si>
  <si>
    <t>FAM</t>
  </si>
  <si>
    <t>121300000001000019</t>
  </si>
  <si>
    <t>2001798-1 PROMEP SANTANDER</t>
  </si>
  <si>
    <t>PRODEP</t>
  </si>
  <si>
    <t>121300000001000020</t>
  </si>
  <si>
    <t>PIFI BANCOMER 0194646460</t>
  </si>
  <si>
    <t>PIFI</t>
  </si>
  <si>
    <t>1214000000010000001</t>
  </si>
  <si>
    <t>CAPITAL CONTABLE GUALDRA</t>
  </si>
  <si>
    <t>SOCIO MAYORITARIO</t>
  </si>
  <si>
    <t>GUALDRA, SA DE CV</t>
  </si>
  <si>
    <t>1214000000010000002</t>
  </si>
  <si>
    <t>CAPITAL CONTABLE ESTACIONAMIENTO LAS HUERTAS</t>
  </si>
  <si>
    <t>SOCIO MINORITARIO</t>
  </si>
  <si>
    <t xml:space="preserve">ESTACIONAMIENTO LAS HUERTAS SA DE CV </t>
  </si>
  <si>
    <t>DEPRECIACIÓN ACUMULADA DE OTROS EQUIPOS</t>
  </si>
  <si>
    <t>126305690600000009</t>
  </si>
  <si>
    <t xml:space="preserve"> DEPRECIACIÓN ACUMULADA DE HERRAMIENTAS Y MÁQUINAS - HERRAMIENTA   </t>
  </si>
  <si>
    <t>126305670600000007</t>
  </si>
  <si>
    <t xml:space="preserve"> DEPRECIACIÓN ACUMULADA DE EQUIPOS DE GENERACIÓN ELÉCTRICA, APARATOS Y ACCESORIOS ELÉCTRICOS   </t>
  </si>
  <si>
    <t>126305660600000006</t>
  </si>
  <si>
    <t xml:space="preserve"> DEPRECIACIÓN ACUMULADA DE EQUIPO DE COMUNICACIÓN Y TELECOMUNICACIÓN   </t>
  </si>
  <si>
    <t>126305650600000005</t>
  </si>
  <si>
    <t xml:space="preserve"> DEPRECIACIÓN ACUMULADA DE MAQUINARIA Y EQUIPO DE CONSTRUCCIÓN   </t>
  </si>
  <si>
    <t>126305630600000003</t>
  </si>
  <si>
    <t xml:space="preserve"> DEPRECIACIÓN ACUMULADA DE MAQUINARIA Y EQUIPO INDUSTRIAL   </t>
  </si>
  <si>
    <t>126305620600000002</t>
  </si>
  <si>
    <t xml:space="preserve"> DEPRECIACIÓN ACUMULADA DE MAQUINARIA Y EQUIPO AGROPECUARIO   </t>
  </si>
  <si>
    <t>126305610600000001</t>
  </si>
  <si>
    <t xml:space="preserve"> DEPRECIACIÓN ACUMULADA DE OTROS EQUIPOS DE TRANSPORTE   </t>
  </si>
  <si>
    <t>126305490400000009</t>
  </si>
  <si>
    <t xml:space="preserve"> DEPRECIACIÓN ACUMULADA DE CARROCERÍAS Y REMOLQUES   </t>
  </si>
  <si>
    <t>126305420400000003</t>
  </si>
  <si>
    <t xml:space="preserve"> DEPRECIACIÓN ACUMULADA DE AUTOMOVILES Y CAMIONES   </t>
  </si>
  <si>
    <t>126305410400000001</t>
  </si>
  <si>
    <t xml:space="preserve"> DEPRECIACIÓN ACUMULADA DE INSTRUMENTAL MÉDICO   </t>
  </si>
  <si>
    <t>126305320300000002</t>
  </si>
  <si>
    <t xml:space="preserve"> DEPRECIACIÓN ACUMULADA DE EQUIPO MÉDICO Y DE LABORATORIO   </t>
  </si>
  <si>
    <t>126305310300000001</t>
  </si>
  <si>
    <t xml:space="preserve"> DEPRECIACIÓN ACUMULADA DE OTRO MOBILIARIO Y EQUIPO EDUCACIONAL Y RECREATIVO   </t>
  </si>
  <si>
    <t>126305290200000009</t>
  </si>
  <si>
    <t xml:space="preserve"> DEPRECIACIÓN ACUMULADA DE CÁMARAS FOTOGRÁFICAS Y DE VIDEO   </t>
  </si>
  <si>
    <t>126305230200000003</t>
  </si>
  <si>
    <t xml:space="preserve"> DEPRECIACIÓN ACUMULADA DE APARATOS DEPORTIVOS   </t>
  </si>
  <si>
    <t>126305220200000002</t>
  </si>
  <si>
    <t xml:space="preserve"> DEPRECIACIÓN ACUMULADA DE EQUIPOS Y APARATOS AUDIOVISUALES   </t>
  </si>
  <si>
    <t>126305210200000001</t>
  </si>
  <si>
    <t xml:space="preserve"> DEPRECIACIÓN ACUMULADA DE OTROS MOBILIARIOS Y EQUIPOS DE ADMINISTRACIÓN   </t>
  </si>
  <si>
    <t>126305190100000009</t>
  </si>
  <si>
    <t xml:space="preserve"> DEPRECIACIÓN ACUMULADA DE EQUIPO DE CÓMPUTO Y TECNOLOGÍAS DE INFORMACIÓN   </t>
  </si>
  <si>
    <t>126305150100000005</t>
  </si>
  <si>
    <t xml:space="preserve"> DEPRECIACIÓN ACUMULADA BIENES ARTÍSTICOS, CULTURALES Y CIENTÍFICOS   </t>
  </si>
  <si>
    <t>126305130100000003</t>
  </si>
  <si>
    <t xml:space="preserve"> DEPRECIACIÓN ACUMULADA DE MUEBLES, EXCEPTO DE OFICINA Y ESTANTERÍA   </t>
  </si>
  <si>
    <t>126305120100000002</t>
  </si>
  <si>
    <t xml:space="preserve"> DEPRECIACIÓN ACUMULADA DE MUEBLES DE OFICINA Y ESTANTERÍA   </t>
  </si>
  <si>
    <t>126305110100000001</t>
  </si>
  <si>
    <t>DEPRECIACIÓN DE EDIFICIOS</t>
  </si>
  <si>
    <t>126106200100000001  </t>
  </si>
  <si>
    <t>BIENES ARTISTICOS CULTURALES Y CIENTIFICOS</t>
  </si>
  <si>
    <t>124715130100</t>
  </si>
  <si>
    <t>OTROS EQUIPOS</t>
  </si>
  <si>
    <t>124695690100</t>
  </si>
  <si>
    <t>EQUIPO DE COMUNICACIÓN Y TELECOMUNICACIÓN</t>
  </si>
  <si>
    <t>124655650100</t>
  </si>
  <si>
    <t>MAQUINARIA Y EQUIPO AGROPECUARIO</t>
  </si>
  <si>
    <t>124615610100</t>
  </si>
  <si>
    <t>AUTOMOVILES Y CAMIONES</t>
  </si>
  <si>
    <t>124415410100</t>
  </si>
  <si>
    <t>EQUIPO MEDICO Y DE LABORATORIO</t>
  </si>
  <si>
    <t>124315310100</t>
  </si>
  <si>
    <t>OTRO MOBILIARIO Y EQUIPO EDUCACIONAL</t>
  </si>
  <si>
    <t>124245290100</t>
  </si>
  <si>
    <t>EQUIPOS Y APARATOS AUDIOVISUALES</t>
  </si>
  <si>
    <t>124215210100</t>
  </si>
  <si>
    <t>OTROS MOBILIARIOS Y EQUIPOS DE ADMINISTRACION</t>
  </si>
  <si>
    <t>124195190100</t>
  </si>
  <si>
    <t>EQUIPO DE COMPUTO Y TECNOLOGIAS DE INFORMACION</t>
  </si>
  <si>
    <t>124135150100</t>
  </si>
  <si>
    <t>MUEBLES DE OFICINA Y ESTANTERIA</t>
  </si>
  <si>
    <t>124115110100</t>
  </si>
  <si>
    <t>CONTRUCCIONES DE OBRAS EN PROCESO</t>
  </si>
  <si>
    <t>123600000100</t>
  </si>
  <si>
    <t>ADAPTACION Y ACONDICIONAMIENTO DE EDIFICIOS</t>
  </si>
  <si>
    <t>123406220100</t>
  </si>
  <si>
    <t>EDIFICIOS NO HABITACIONAL</t>
  </si>
  <si>
    <t>123305830100</t>
  </si>
  <si>
    <t>VIVIENDAS</t>
  </si>
  <si>
    <t>123200000100</t>
  </si>
  <si>
    <t>TERRENOS</t>
  </si>
  <si>
    <t>123105810100</t>
  </si>
  <si>
    <t>125105910100</t>
  </si>
  <si>
    <t>SOFTWARE</t>
  </si>
  <si>
    <t>127500000100</t>
  </si>
  <si>
    <t>BENEFICIOS AL RETIRO DE EMPLEADOS PAGADOS POR ADELANTADO</t>
  </si>
  <si>
    <t>NO APLICA</t>
  </si>
  <si>
    <t>No aplica</t>
  </si>
  <si>
    <t xml:space="preserve">NOTA: ESF-12 </t>
  </si>
  <si>
    <t>211100000101</t>
  </si>
  <si>
    <t>SUELDOS PENDIENTES DE PAGO</t>
  </si>
  <si>
    <t>211100000102</t>
  </si>
  <si>
    <t>DIVERSOS</t>
  </si>
  <si>
    <t>211100000103</t>
  </si>
  <si>
    <t>RECUPERACIÓN DE CONVENIOS</t>
  </si>
  <si>
    <t>211100000200</t>
  </si>
  <si>
    <t>SUELDOS X PAGAR</t>
  </si>
  <si>
    <t>211200000100</t>
  </si>
  <si>
    <t>PROVEEDORES X PAGAR</t>
  </si>
  <si>
    <t>211700000103</t>
  </si>
  <si>
    <t>RETENCIONES AL PERSONAL</t>
  </si>
  <si>
    <t>211700000104</t>
  </si>
  <si>
    <t>APORTACIONES</t>
  </si>
  <si>
    <t>211700000105</t>
  </si>
  <si>
    <t>PROYECTOS</t>
  </si>
  <si>
    <t>211700000201</t>
  </si>
  <si>
    <t>IMPUESTOS RETENIDOS</t>
  </si>
  <si>
    <t>211700000301</t>
  </si>
  <si>
    <t>IMPUESTOS RETENIDOS ESTADO</t>
  </si>
  <si>
    <t>211900000301</t>
  </si>
  <si>
    <t>CUENTAS X PAGAR ENTRE FONDO DE OPERACIÓN GENERICO</t>
  </si>
  <si>
    <t>211900000302</t>
  </si>
  <si>
    <t>CUENTAS X PAGAR ENTRE FONDO DE OPERACIÓN ESPECIFICA</t>
  </si>
  <si>
    <t>211900000304</t>
  </si>
  <si>
    <t>CUENTAS X PAGAR ENTRE FONDO DE RESERVA</t>
  </si>
  <si>
    <t>212100000001</t>
  </si>
  <si>
    <t>DOCUMENTOS POR PAGAR X DEPOSITOS EN GARANTIA</t>
  </si>
  <si>
    <t>212900000003</t>
  </si>
  <si>
    <t>DOCUMENTOS POR PAGAR</t>
  </si>
  <si>
    <t>CUOTAS SINDICALES Y RETENCIONES ASPAAUG</t>
  </si>
  <si>
    <t>216500000200</t>
  </si>
  <si>
    <t>ASOCIACIONES SINDICALES</t>
  </si>
  <si>
    <t>216500000100</t>
  </si>
  <si>
    <t>FAFEF 2011</t>
  </si>
  <si>
    <t>216500000001</t>
  </si>
  <si>
    <t>219900000100</t>
  </si>
  <si>
    <t>ACREEDORES DE LA INSTITUCION</t>
  </si>
  <si>
    <t>219900000200</t>
  </si>
  <si>
    <t>RETENCIONES A FAVOR DE TERCEROS</t>
  </si>
  <si>
    <t>219900000300</t>
  </si>
  <si>
    <t>FIDEICOMISOS A FAVOR DE TERCEROS</t>
  </si>
  <si>
    <t>219900000400</t>
  </si>
  <si>
    <t>OTROS PASIVOS</t>
  </si>
  <si>
    <t>NOTAS A LOS ESTADOS FINANCIEROS DE MARZO DE 2015</t>
  </si>
  <si>
    <t>412907100001</t>
  </si>
  <si>
    <t>APORTACIONES DE SEGURIDAD SOCIAL</t>
  </si>
  <si>
    <t>417307100001</t>
  </si>
  <si>
    <t>INSCRIPCIONES</t>
  </si>
  <si>
    <t>417307100002</t>
  </si>
  <si>
    <t>CURSOS Y TALLERES</t>
  </si>
  <si>
    <t>417307100003</t>
  </si>
  <si>
    <t>DIPLOMADOS</t>
  </si>
  <si>
    <t>417307100004</t>
  </si>
  <si>
    <t>EXÁMENES</t>
  </si>
  <si>
    <t>417307100005</t>
  </si>
  <si>
    <t>EXPEDICIÓN DE DOCUMENTOS</t>
  </si>
  <si>
    <t>417307100006</t>
  </si>
  <si>
    <t>CERTIFICACIÓN DE DOCUMENTOS</t>
  </si>
  <si>
    <t>417307100007</t>
  </si>
  <si>
    <t>INCORPORACIONES</t>
  </si>
  <si>
    <t>417307100008</t>
  </si>
  <si>
    <t>OTROS INGRESOS POR VENTA DE BIENES Y SERVICIOS DE ORGANISMOS DESCENTRALIZADOS</t>
  </si>
  <si>
    <t>417307100009</t>
  </si>
  <si>
    <t>RENTA DE CAFETERIAS</t>
  </si>
  <si>
    <t>417307100010</t>
  </si>
  <si>
    <t>INGRESOS POR SERVICIOS DE FOTOCOPIADO Y REPRODUCCIÓN</t>
  </si>
  <si>
    <t>417307100011</t>
  </si>
  <si>
    <t>INGRESOS POR LIBRERÍAS</t>
  </si>
  <si>
    <t>417307100012</t>
  </si>
  <si>
    <t>INGRESOS POR RENTA DE INSTALACIONES</t>
  </si>
  <si>
    <t>417307100013</t>
  </si>
  <si>
    <t>INGRESOS DE TIENDAS</t>
  </si>
  <si>
    <t>417307100014</t>
  </si>
  <si>
    <t>INGRESOS POR SERVICIOS DE IMPRENTA</t>
  </si>
  <si>
    <t>417307100019</t>
  </si>
  <si>
    <t>ORGANIZACIÓN DE EVENTOS</t>
  </si>
  <si>
    <t>417307100020</t>
  </si>
  <si>
    <t>VENTA DE PUBLICACIONES</t>
  </si>
  <si>
    <t>417307100021</t>
  </si>
  <si>
    <t>RECUPERACIONES</t>
  </si>
  <si>
    <t>417307100022</t>
  </si>
  <si>
    <t>RECUPERACONES DEPORTIVAS</t>
  </si>
  <si>
    <t>417307100023</t>
  </si>
  <si>
    <t>INTERCAMBIO ACADÉMICO</t>
  </si>
  <si>
    <t>417307100024</t>
  </si>
  <si>
    <t>SERVICIO BIBLIOTECARIO</t>
  </si>
  <si>
    <t>417307100026</t>
  </si>
  <si>
    <t>VENTA DE PRODUCTOS</t>
  </si>
  <si>
    <t>417307100027</t>
  </si>
  <si>
    <t>SERVICIOS MÉDICOS</t>
  </si>
  <si>
    <t>417307100028</t>
  </si>
  <si>
    <t>SERVICIOS DE LABORATORIO</t>
  </si>
  <si>
    <t>417307100031</t>
  </si>
  <si>
    <t>MUSEOS, SALAS Y EXPOSICIONES</t>
  </si>
  <si>
    <t>417307100032</t>
  </si>
  <si>
    <t>INGRESOS GENERADOS POR GRUPOS ARTISTICOS</t>
  </si>
  <si>
    <t>417307100033</t>
  </si>
  <si>
    <t>OTROS</t>
  </si>
  <si>
    <t>417307100034</t>
  </si>
  <si>
    <t>SERVICIOS DE APOYO TÉCNICO</t>
  </si>
  <si>
    <t>417307100037</t>
  </si>
  <si>
    <t>ESTUDIOS</t>
  </si>
  <si>
    <t>417307100039</t>
  </si>
  <si>
    <t>SERVICIOS ESPECIALIZADOS</t>
  </si>
  <si>
    <t>417307100040</t>
  </si>
  <si>
    <t>417307100041</t>
  </si>
  <si>
    <t xml:space="preserve">INGRESOS DE GESTION </t>
  </si>
  <si>
    <t>421308300002</t>
  </si>
  <si>
    <t>INGRESOS POR PROYECTOS Y CONVENIOS FEDERALES</t>
  </si>
  <si>
    <t>421308300003</t>
  </si>
  <si>
    <t>INGRESOS POR PROYECTOS Y CONVENIOS ESTATALES</t>
  </si>
  <si>
    <t>421308300004</t>
  </si>
  <si>
    <t>INGRESOS POR PROYECTOS Y CONVENIOS MUNICIPALES</t>
  </si>
  <si>
    <t>421308300006</t>
  </si>
  <si>
    <t>PROYECTOS Y CONVENIOS</t>
  </si>
  <si>
    <t>421308300008</t>
  </si>
  <si>
    <t>TRANSFERENCIAS A FIDEICOMISOS, MANDATOS ANALOGOS</t>
  </si>
  <si>
    <t>422309300001</t>
  </si>
  <si>
    <t>SUBSIDIO FEDERAL ORDINARIO</t>
  </si>
  <si>
    <t>422309300004</t>
  </si>
  <si>
    <t>SUBSIDIO ESTATAL ORDINARIO</t>
  </si>
  <si>
    <t>422409400001</t>
  </si>
  <si>
    <t>DONATIVOS</t>
  </si>
  <si>
    <t>PARTICIPACIONES, APORTACIONES, TRANSFERENCIAS, ASIGNACIONES, SUBSIDIOS Y OTRAS AYUDAS</t>
  </si>
  <si>
    <t>431105100001</t>
  </si>
  <si>
    <t>INTERESES GENERALES</t>
  </si>
  <si>
    <t>PRODUCTOS FINANCIEROS</t>
  </si>
  <si>
    <t>431105100002</t>
  </si>
  <si>
    <t>INTERESES ESPECIFICOS</t>
  </si>
  <si>
    <t>431108300001</t>
  </si>
  <si>
    <t>INTERESES POR INVERSIONES, CUENTAS BANCARIAS Y OTROS, ETC</t>
  </si>
  <si>
    <t>431108300002</t>
  </si>
  <si>
    <t>INTERESES FOBECA, PRÉSTAMOS, ETC</t>
  </si>
  <si>
    <t>439300000001</t>
  </si>
  <si>
    <t>DIFERENCIAS POR TIPO DE CAMBIO A FAVOR DE EFECTIVO Y EQUIVALENTES</t>
  </si>
  <si>
    <t>439908300001</t>
  </si>
  <si>
    <t>INGRESOS POR SUCESIONES</t>
  </si>
  <si>
    <t>439908300002</t>
  </si>
  <si>
    <t>439908300003</t>
  </si>
  <si>
    <t>INGRESOS POR SANCIONES</t>
  </si>
  <si>
    <t>DESCUENTOS</t>
  </si>
  <si>
    <t>511101130</t>
  </si>
  <si>
    <t>SUELDOS BASE</t>
  </si>
  <si>
    <t>511201210</t>
  </si>
  <si>
    <t>HONORARIOS</t>
  </si>
  <si>
    <t>511201220</t>
  </si>
  <si>
    <t>SUELDO BASE A PERSONAL EVENTUAL</t>
  </si>
  <si>
    <t>511301310</t>
  </si>
  <si>
    <t>PRIMAS POR AÑOS DE SERVICIOS EFECTIVOS PRESTADOS</t>
  </si>
  <si>
    <t>511301320</t>
  </si>
  <si>
    <t>PRIMAS DE VACACIONES, DOMINICAL Y GRATIFICACIÓN DE FIN DE AÑO</t>
  </si>
  <si>
    <t>511301330</t>
  </si>
  <si>
    <t>HORAS EXTRAORDINARIAS</t>
  </si>
  <si>
    <t>511301340</t>
  </si>
  <si>
    <t>COMPENSACIONES</t>
  </si>
  <si>
    <t>511401410</t>
  </si>
  <si>
    <t>511401440</t>
  </si>
  <si>
    <t>APORTACIONES PARA SEGUROS</t>
  </si>
  <si>
    <t>511501510</t>
  </si>
  <si>
    <t>CUOTAS PARA EL FONDO DE AHORRO Y FONDO DE TRABAJO</t>
  </si>
  <si>
    <t>511501520</t>
  </si>
  <si>
    <t>INDEMNIZACIONES</t>
  </si>
  <si>
    <t>511501530</t>
  </si>
  <si>
    <t>PRESTACIONES Y HABERES DE RETIRO</t>
  </si>
  <si>
    <t>511501540</t>
  </si>
  <si>
    <t>PRESTACIONES CONTRACTUALES</t>
  </si>
  <si>
    <t>511501590</t>
  </si>
  <si>
    <t>OTRAS PRESTACIONES SOCIALES Y ECONÓMICAS</t>
  </si>
  <si>
    <t>511601710</t>
  </si>
  <si>
    <t>ESTÍMULOS</t>
  </si>
  <si>
    <t>512102110</t>
  </si>
  <si>
    <t>512102120</t>
  </si>
  <si>
    <t>MATERIALES Y ÚTILES DE IMPRESIÓN Y REPRODUCCIÓN</t>
  </si>
  <si>
    <t>MATERIAL ESTADÍSTICO Y GEOGRÁFICO</t>
  </si>
  <si>
    <t>512102140</t>
  </si>
  <si>
    <t>512102150</t>
  </si>
  <si>
    <t>MATERIAL IMPRESO E INFORMACIÓN DIGITAL</t>
  </si>
  <si>
    <t>512102160</t>
  </si>
  <si>
    <t>512102170</t>
  </si>
  <si>
    <t>MATERIALES Y ÚTILES DE ENSEÑANZA</t>
  </si>
  <si>
    <t>512102180</t>
  </si>
  <si>
    <t>MATERIALES PARA FOTOCREDENCIALIZACIÓN</t>
  </si>
  <si>
    <t>512202210</t>
  </si>
  <si>
    <t>512202220</t>
  </si>
  <si>
    <t>PRODUCTOS ALIMENTICIOS PARA ANIMALES</t>
  </si>
  <si>
    <t>512202230</t>
  </si>
  <si>
    <t>UTENSILIOS PARA EL SERVICIO DE ALIMENTACIÓN</t>
  </si>
  <si>
    <t>512402410</t>
  </si>
  <si>
    <t>PRODUCTOS MINERALES NO METÁLICOS</t>
  </si>
  <si>
    <t>512402420</t>
  </si>
  <si>
    <t>CEMENTO Y PRODUCTOS DE CONCRETO</t>
  </si>
  <si>
    <t>512402430</t>
  </si>
  <si>
    <t>CAL, YESO Y PRODUCTOS DE YESO</t>
  </si>
  <si>
    <t>512402440</t>
  </si>
  <si>
    <t>MADERA Y PRODUCTOS DE MADERA</t>
  </si>
  <si>
    <t>512402450</t>
  </si>
  <si>
    <t>VIDRIO Y PRODUCTOS DE VIDRIO</t>
  </si>
  <si>
    <t>512402460</t>
  </si>
  <si>
    <t>MATERIAL ELÉCTRICO Y ELECTRÓNICO</t>
  </si>
  <si>
    <t>512402470</t>
  </si>
  <si>
    <t>ARTÍCULOS METÁLICOS PARA CONSTRUCCIÓN</t>
  </si>
  <si>
    <t>512402480</t>
  </si>
  <si>
    <t>MATERIALES COMPLEMENTARIOS</t>
  </si>
  <si>
    <t>512402490</t>
  </si>
  <si>
    <t>512502510</t>
  </si>
  <si>
    <t>PRODUCTOS QUÍMICOS BÁSICOS</t>
  </si>
  <si>
    <t>512502520</t>
  </si>
  <si>
    <t>FERTILIZANTES, PESTICIDAS Y OTROS AGROQUÍMICOS</t>
  </si>
  <si>
    <t>512502530</t>
  </si>
  <si>
    <t>MEDICINAS Y PRODUCTOS FARMACÉUTICOS</t>
  </si>
  <si>
    <t>512502540</t>
  </si>
  <si>
    <t>MATERIALES, ACCESORIOS Y SUMINISTROS MÉDICOS</t>
  </si>
  <si>
    <t>512502550</t>
  </si>
  <si>
    <t>MATERIALES, ACCESORIOS Y SUMINISTROS DE LABORATORIO</t>
  </si>
  <si>
    <t>512502560</t>
  </si>
  <si>
    <t>HULES, PLASTICOS Y DERIVADOS</t>
  </si>
  <si>
    <t>512502590</t>
  </si>
  <si>
    <t>OTROS PRODUCTOS QUÍMICOS</t>
  </si>
  <si>
    <t>512602610</t>
  </si>
  <si>
    <t>COMBUSTIBLES, LUBRICANTES Y ADITIVOS</t>
  </si>
  <si>
    <t>512602620</t>
  </si>
  <si>
    <t>CARBON Y SUS DERIVADOS</t>
  </si>
  <si>
    <t>512702710</t>
  </si>
  <si>
    <t>VESTUARIO, UNIFORMES</t>
  </si>
  <si>
    <t>512702720</t>
  </si>
  <si>
    <t>PRENDAS DE SEGURIDAD Y PROTECCIÓN PERSONAL</t>
  </si>
  <si>
    <t>512702730</t>
  </si>
  <si>
    <t>ARTÍCULOS DEPORTIVOS</t>
  </si>
  <si>
    <t>512702740</t>
  </si>
  <si>
    <t>PRODUCTOS TEXTILES</t>
  </si>
  <si>
    <t>512702750</t>
  </si>
  <si>
    <t>BLANCOS Y OTROS PRODUCTOS TEXTILES EXCEPTO PRENDAS DE VESTIR</t>
  </si>
  <si>
    <t>512902910</t>
  </si>
  <si>
    <t>512902920</t>
  </si>
  <si>
    <t xml:space="preserve">REFACCIONES Y ACCESORIOS MENORES DE EDIFICIOS </t>
  </si>
  <si>
    <t>512902930</t>
  </si>
  <si>
    <t>OTROS ARTÍCULOS Y MATERIALES DE CONSUMO</t>
  </si>
  <si>
    <t>512902940</t>
  </si>
  <si>
    <t>512902950</t>
  </si>
  <si>
    <t>REFACCIONES Y ACCESORIOS MENORES DE EQUIPO E INSTRUMENTAL MÉDICO Y DE LABORATORIO</t>
  </si>
  <si>
    <t>512902960</t>
  </si>
  <si>
    <t xml:space="preserve">REFACCIONES Y ACCESORIOS MENORES DE EQUIPO DE TRANSPORTE </t>
  </si>
  <si>
    <t>512902980</t>
  </si>
  <si>
    <t xml:space="preserve">REFACCIONES Y ACCESORIOS MENORES DE MAQUINARIA Y OTROS EQUIPOS </t>
  </si>
  <si>
    <t>512902990</t>
  </si>
  <si>
    <t>REFACCIONES Y ACCESORIOS MENORES DE OTROS BIENES MUEBLES</t>
  </si>
  <si>
    <t>513103110</t>
  </si>
  <si>
    <t>ENERGÍA ELÉCTRICA</t>
  </si>
  <si>
    <t>513103120</t>
  </si>
  <si>
    <t>GAS L.P.</t>
  </si>
  <si>
    <t>513103130</t>
  </si>
  <si>
    <t>AGUA</t>
  </si>
  <si>
    <t>513103140</t>
  </si>
  <si>
    <t>TELEFONÍA TRADICIONAL</t>
  </si>
  <si>
    <t>513103150</t>
  </si>
  <si>
    <t>TELEFONÍA CELULAR</t>
  </si>
  <si>
    <t>513103160</t>
  </si>
  <si>
    <t>SERVICIOS DE TELECOMUNICACIONES Y SATÉLITES</t>
  </si>
  <si>
    <t>513103170</t>
  </si>
  <si>
    <t>SERVICIOS DE ACCESO A INTERNET</t>
  </si>
  <si>
    <t>513103180</t>
  </si>
  <si>
    <t>SERVICIOS POSTALES Y TELEGRÁFICOS</t>
  </si>
  <si>
    <t>513103190</t>
  </si>
  <si>
    <t>SERVICIOS INTEGRALES EN MATERIA DE TELECOMUNICACIÓN</t>
  </si>
  <si>
    <t>513203220</t>
  </si>
  <si>
    <t>ARRENDAMIENTO DE EDIFICIOS</t>
  </si>
  <si>
    <t>513203230</t>
  </si>
  <si>
    <t>ARRENDAMIENTO DE MOBILIARIO  Y EQUIPO DE ADMINISTRACIÓN, EDUCACIONAL Y RECREATIVO</t>
  </si>
  <si>
    <t>513203250</t>
  </si>
  <si>
    <t>ARRENDAMIENTO DE EQUIPO DE TRANSPORTE</t>
  </si>
  <si>
    <t>513203260</t>
  </si>
  <si>
    <t>ARRENDAMIENTO DE MAQUINARIA, OTROS EQUIPOS Y HERRAMIENTAS</t>
  </si>
  <si>
    <t>513203270</t>
  </si>
  <si>
    <t>ARRENDAMIENTO DE ACTIVOS INTANGIBLES</t>
  </si>
  <si>
    <t>513203290</t>
  </si>
  <si>
    <t>OTROS ARRENDAMIENTOS</t>
  </si>
  <si>
    <t>513303310</t>
  </si>
  <si>
    <t>SERVICIOS LEGALES, DE CONTABILIDAD, AUDITORIA Y RELACIONADOS</t>
  </si>
  <si>
    <t>513303320</t>
  </si>
  <si>
    <t>SERVICIOS DE DISEÑO, ARQUITECTURA, INGENIERÍA Y ACTIVIDADES RELACIONADAS</t>
  </si>
  <si>
    <t>513303330</t>
  </si>
  <si>
    <t>SERVICIOS DE CONSULTORÍA ADMINISTRATIVA, PROCESOS, TÉCNICA Y EN TECNOLOGÍAS DE LA INFORMACIÓN</t>
  </si>
  <si>
    <t>513303340</t>
  </si>
  <si>
    <t>SERVICIOS DE CAPACITACIÓN</t>
  </si>
  <si>
    <t>513303350</t>
  </si>
  <si>
    <t>SERVICIOS DE INVESTIGACIÓN CIENTÍFICA Y DESARROLLO</t>
  </si>
  <si>
    <t>513303360</t>
  </si>
  <si>
    <t>SERVICIOS DE APOYO ADMINISTRATIVO, FOTOCOPIADO E IMPRESIÓN</t>
  </si>
  <si>
    <t>513303370</t>
  </si>
  <si>
    <t xml:space="preserve">SERVICIOS DE PROTECCIÓN Y SEGURIDAD </t>
  </si>
  <si>
    <t>513303380</t>
  </si>
  <si>
    <t>SERVICIOS DE VIGILANCIA</t>
  </si>
  <si>
    <t>513303390</t>
  </si>
  <si>
    <t>SERVICIOS PROFESIONALES, CIENTÍFICOS Y TÉCNICOS INTEGRALES</t>
  </si>
  <si>
    <t>513403410</t>
  </si>
  <si>
    <t>SERVICIOS FINANCIEROS Y BANCARIOS</t>
  </si>
  <si>
    <t>513403440</t>
  </si>
  <si>
    <t>SEGUROS DE RESPONSABILIDAD PATRIMONIAL Y FIANZAS</t>
  </si>
  <si>
    <t>513403470</t>
  </si>
  <si>
    <t>FLETES Y MANIOBRAS</t>
  </si>
  <si>
    <t>513503510</t>
  </si>
  <si>
    <t>CONSERVACIÓN Y MANTENIMIENTO MENOR DE INMUEBLES</t>
  </si>
  <si>
    <t>513503520</t>
  </si>
  <si>
    <t>INSTALACIÓN, REPARACIÓN Y MANTENIMIENTO DE MOBILIARIO Y EQUIPO DE ADMINISTRACIÓN, EDUCACIONAL Y RECREATIVO</t>
  </si>
  <si>
    <t>513503530</t>
  </si>
  <si>
    <t>INSTALACIÓN, REPARACIÓN Y MANTENIMIENTO DE EQUIPO DE COMPUTO Y TECNOLOGÍA DE LA INFORMACIÓN</t>
  </si>
  <si>
    <t>513503540</t>
  </si>
  <si>
    <t>INSTALACIÓN, REPARACIÓN Y MANTENIMIENTO DE EQUIPO E INSTRUMENTAL MEDICO Y DE LABORATORIO</t>
  </si>
  <si>
    <t>513503550</t>
  </si>
  <si>
    <t>REPARACIÓN Y MANTENIMIENTO DE EQUIPO DE TRANSPORTE</t>
  </si>
  <si>
    <t>513503570</t>
  </si>
  <si>
    <t>INSTALACIÓN, REPARACIÓN Y MANTENIMIENTO DE MAQUINARIA, OTROS EQUIPOS Y HERRAMIENTA</t>
  </si>
  <si>
    <t>513503580</t>
  </si>
  <si>
    <t>SERVICIOS DE LIMPIEZA Y MANEJO DE DESECHOS</t>
  </si>
  <si>
    <t>513503590</t>
  </si>
  <si>
    <t>SERVICIOS DE JARDINERÍA Y FUMIGACIÓN</t>
  </si>
  <si>
    <t>513603610</t>
  </si>
  <si>
    <t>DIFUSIÓN POR RADIO, TELEVISIÓN Y OTROS MEDIOS</t>
  </si>
  <si>
    <t>513603630</t>
  </si>
  <si>
    <t>SERVICIOS DE CREATIVIDAD, PREPRODUCCIÓN Y PRODUCCIÓN DE PUBLICIDAD, EXCEPTO INTERNET</t>
  </si>
  <si>
    <t>513603650</t>
  </si>
  <si>
    <t>SERVICIOS DE LA INDUSTRIA FÍLMICA, DEL SONIDO Y DEL VIDEO</t>
  </si>
  <si>
    <t>513603660</t>
  </si>
  <si>
    <t>SERVICIO DE CREACIÓN Y DIFUSIÓN DE CONTENIDO EXCLUSIVAMENTE A TRAVÉS DE INTERNET</t>
  </si>
  <si>
    <t>513603690</t>
  </si>
  <si>
    <t>OTROS SERVICIOS DE INFORMACIÓN</t>
  </si>
  <si>
    <t>513703710</t>
  </si>
  <si>
    <t>PASAJES AÉREOS</t>
  </si>
  <si>
    <t>513703720</t>
  </si>
  <si>
    <t>PASAJES TERRESTRES</t>
  </si>
  <si>
    <t>513703750</t>
  </si>
  <si>
    <t>VIÁTICOS EN EL PAÍS</t>
  </si>
  <si>
    <t>513703760</t>
  </si>
  <si>
    <t>VIÁTICOS EN EL EXTRANJERO</t>
  </si>
  <si>
    <t>513703780</t>
  </si>
  <si>
    <t>SERVICIOS INTEGRALES DE TRASLADO Y VIÁTICOS</t>
  </si>
  <si>
    <t>513703790</t>
  </si>
  <si>
    <t>OTROS SERVICIOS DE TRASLADO Y HOSPEDAJE</t>
  </si>
  <si>
    <t>513803810</t>
  </si>
  <si>
    <t>GASTOS DE CEREMONIAL</t>
  </si>
  <si>
    <t>513803820</t>
  </si>
  <si>
    <t xml:space="preserve">GASTOS DE ORDEN SOCIAL Y CULTURAL </t>
  </si>
  <si>
    <t>513903920</t>
  </si>
  <si>
    <t>IMPUESTOS Y DERECHOS</t>
  </si>
  <si>
    <t>513903980</t>
  </si>
  <si>
    <t>IMPUESTO SOBRE NÓMINAS Y OTROS QUE SE DERIVEN DE UNA RELACIÓN LABORAL</t>
  </si>
  <si>
    <t>524204420</t>
  </si>
  <si>
    <t>BECAS Y OTRAS AYUDAS PARA PROGRAMAS DE CAPACITACIÓN</t>
  </si>
  <si>
    <t>524304450</t>
  </si>
  <si>
    <t>AYUDAS SOCIALES A INSTITUCIONES SIN FINES DE LUCRO</t>
  </si>
  <si>
    <t>524304470</t>
  </si>
  <si>
    <t>AYUDAS SOCIALES A ENTIDADES DE INTERÉS PÚBLICO</t>
  </si>
  <si>
    <t>525104510</t>
  </si>
  <si>
    <t>PENSIONES</t>
  </si>
  <si>
    <t>528104810</t>
  </si>
  <si>
    <t>DONATIVOS A INSTITUCIONES SIN FINES DE LUCRO</t>
  </si>
  <si>
    <t>551500000</t>
  </si>
  <si>
    <t>DEPRECIACIÓN DE BIENES MUEBLES</t>
  </si>
  <si>
    <t>311000000100</t>
  </si>
  <si>
    <t>PATRIMONIO</t>
  </si>
  <si>
    <t>ACTUALIZACION DEL PATRIMONIO</t>
  </si>
  <si>
    <t>VARIOS</t>
  </si>
  <si>
    <t>REVALUOS DE BIENES INMUEBLES</t>
  </si>
  <si>
    <t>RESULTADO DE EJERCICIOS ANTERIORES</t>
  </si>
  <si>
    <t>322000000100</t>
  </si>
  <si>
    <t>RESULTADO DEL EJERCICIO</t>
  </si>
  <si>
    <t>321000000100</t>
  </si>
  <si>
    <t>111100000002</t>
  </si>
  <si>
    <t>FONDOS FIJOS DE OPERACIÓN</t>
  </si>
  <si>
    <t>EFECTIVO</t>
  </si>
  <si>
    <t>111200000001</t>
  </si>
  <si>
    <t>BANAMEX</t>
  </si>
  <si>
    <t>111200000002</t>
  </si>
  <si>
    <t>BANCOMER</t>
  </si>
  <si>
    <t>111200000003</t>
  </si>
  <si>
    <t>111200000004</t>
  </si>
  <si>
    <t>111200000005</t>
  </si>
  <si>
    <t>SCOTIABANK</t>
  </si>
  <si>
    <t>111200000006</t>
  </si>
  <si>
    <t>BANORTE</t>
  </si>
  <si>
    <t>111200000008</t>
  </si>
  <si>
    <t>BANCO DEL BAJIO</t>
  </si>
  <si>
    <t>111200000009</t>
  </si>
  <si>
    <t>BANREGIO</t>
  </si>
  <si>
    <t>111200000010</t>
  </si>
  <si>
    <t>BANCO INTERACCIONES</t>
  </si>
  <si>
    <t>BANCOS/TESORERIA</t>
  </si>
  <si>
    <t>111300000001</t>
  </si>
  <si>
    <t>BANCOS/DEPENDENCIAS Y OTROS</t>
  </si>
  <si>
    <t>INVERSIONES TEMPORALES (HASTA 3 MESES)</t>
  </si>
  <si>
    <t>FONDOS CON AFECTACION ESPECIFICA</t>
  </si>
  <si>
    <t xml:space="preserve">BANORTE </t>
  </si>
  <si>
    <t xml:space="preserve"> INVERSIONES FINANCIERAS A CORTO PLAZO</t>
  </si>
  <si>
    <t>121300000001</t>
  </si>
  <si>
    <t>FIDEICOMISOS, MANDATOS Y CONTRATOS ANALOGOS</t>
  </si>
  <si>
    <t>INMUEBLES</t>
  </si>
  <si>
    <t>MUEBLES</t>
  </si>
  <si>
    <t>125100000100</t>
  </si>
  <si>
    <t>Software</t>
  </si>
  <si>
    <t xml:space="preserve">  Materiales, útiles y equipos menores de oficina</t>
  </si>
  <si>
    <t xml:space="preserve">  Materiales y útiles de impresión y reproducción</t>
  </si>
  <si>
    <t xml:space="preserve">  Materiales, útiles y equipos menores de tecnologías de la información y comunicaciones</t>
  </si>
  <si>
    <t xml:space="preserve">  Material de Limpieza</t>
  </si>
  <si>
    <t xml:space="preserve">  Materiales y útiles de enseñanza</t>
  </si>
  <si>
    <t xml:space="preserve">  Productos alimenticios para personas</t>
  </si>
  <si>
    <t xml:space="preserve">    Materiales de Administración, Emisión de documentos y Artículos Oficiales</t>
  </si>
  <si>
    <t xml:space="preserve">   Alimentos y utensilios</t>
  </si>
  <si>
    <t xml:space="preserve">  Materiales y Artículos de Construcción y de reparación</t>
  </si>
  <si>
    <t>JUICIOS</t>
  </si>
  <si>
    <t>Expediente C0007/2006 Carlos Alberto Guevara Hernández Vs Universidad de Guanajuato. Juzgado de Partido Segundo de lo Civil de Guanajuato.</t>
  </si>
  <si>
    <t>Pago de Pesos por prestaciónes reclamadas y Gastos y Costas de Juicio. Ademas de los intereses generados hasta la total liquidacion del adeudo</t>
  </si>
  <si>
    <t>Expediente C31/2013 Universidad de Guanajuato VS Paulina Ducoing Valdepeña. Juzgado de Partido Primero de lo Civil de Guanajuato.</t>
  </si>
  <si>
    <t>Pago de Gastos y Costas de Juicio.</t>
  </si>
  <si>
    <t>Expediente C0292/2013, Benito Camarillo Moya cesionario de los derechos litigiosos Ignacio Camarillo Velazquez Vs Universidad de Guanajuato . Juzgado Primero Civil de Partido de Guanajuato. Nulidad Absoluta de Donación</t>
  </si>
  <si>
    <t>Perdida de superficie de terreno de 6-56-30.03 Ha.                                 
Condena al Pago de Gastos y Costas                                    
Daños y Perjuicios</t>
  </si>
  <si>
    <t>Expediente C-0842/2013, Universidad de Guanajuato Vs J. Jesus Bucio Suarez y/o Jesus Bucio Suarez y Bienes Raices Santa Fe S.A. de C. V.., Juicio Ordinario Civil, Juzgado Segundo de Guanajuato. Cumplimiento de convennio y reparacion del Daño</t>
  </si>
  <si>
    <t>Expediente 448/2014-C, Juzgado Cuarto Civil de Irapuato Gto., Universidad de Guanajuato Vs Antonio Cordoba Rodriguez, Deciderio Zuñiga Puerta y Pedro Cordoba Camacho, Nulidad y accion Posesoria.</t>
  </si>
  <si>
    <t xml:space="preserve">Posible Privación de una superficie de 13-00-00 Has. Del predio denominado "EL COPAL". Pago de Gastos y Costas de Juicio. </t>
  </si>
  <si>
    <t xml:space="preserve">Expediente 581/2014 Juzgado Cuarto de León Gto., Universidad de Guanajuato  Vs María Alvarez Isaac y otros,  Juicio Ordinario Civil,  Acción Reivindicatoria. </t>
  </si>
  <si>
    <t xml:space="preserve">Posible privación de la propiedad del bien inmueble ubicado en la Calle Emiliano Zapata número 441 , zona centro de León Gto., y  Condena al pago de gastos y costas. </t>
  </si>
  <si>
    <t xml:space="preserve">Martha Leticia Cordero Salazar                        </t>
  </si>
  <si>
    <t>3/2012-UReinstalación y pago de Salarios Caidos</t>
  </si>
  <si>
    <t xml:space="preserve">Rosalia Susana Latra Barrios                           </t>
  </si>
  <si>
    <t>8/2012-URecategorización y Diferencias Salariales</t>
  </si>
  <si>
    <t xml:space="preserve">Velveth Silverio Molar                                     </t>
  </si>
  <si>
    <t>10/2012-UReinstalación y pago de Salarios Caidos</t>
  </si>
  <si>
    <t xml:space="preserve">Claudia Berenice Martínez Segoviano           </t>
  </si>
  <si>
    <t>12/2012-UReinstalación y pago de Salarios Caidos</t>
  </si>
  <si>
    <t xml:space="preserve">Victor Jiménez Ramírez                               </t>
  </si>
  <si>
    <t xml:space="preserve"> 22/2012-UPago de descuentos realizados por incrmento de aportaciones a Red Médica</t>
  </si>
  <si>
    <t xml:space="preserve">Luis López Corona                                      </t>
  </si>
  <si>
    <t xml:space="preserve"> 24/2012-UReinstalación y pago de Salarios Caidos</t>
  </si>
  <si>
    <t xml:space="preserve">Ezequiel Hernández Rodriguez                    </t>
  </si>
  <si>
    <t xml:space="preserve">27/2012-UNulidad del Reglamento de Estimulos al Desempeño Docente </t>
  </si>
  <si>
    <t xml:space="preserve">Raquel Arroyo Montejano                            </t>
  </si>
  <si>
    <t xml:space="preserve">28/2012-UNulidad del Reglamento de Estimulos al Desempeño Docente </t>
  </si>
  <si>
    <t xml:space="preserve">Norma Araceli Arroyo Ponce                      </t>
  </si>
  <si>
    <t>30/2012-URecategorización y Diferencias Salariales</t>
  </si>
  <si>
    <t xml:space="preserve">Leonel Mendez Vázquez                            </t>
  </si>
  <si>
    <t xml:space="preserve"> 31/2012-URecategorización y Diferencias Salariales</t>
  </si>
  <si>
    <t xml:space="preserve">Rose Jill                                                     </t>
  </si>
  <si>
    <t xml:space="preserve"> 33/2012-UReinstalación y pago de Salarios Caidos</t>
  </si>
  <si>
    <t xml:space="preserve">Maria del Carmen Arias Martínez               </t>
  </si>
  <si>
    <t>36/2012-UReinstalación y pago de Salarios Caidos</t>
  </si>
  <si>
    <t xml:space="preserve">Guillermina Davalos Diaz                            </t>
  </si>
  <si>
    <t>38/2012-UIndemnización y pago de Salarios Caídos</t>
  </si>
  <si>
    <t xml:space="preserve">Francisco Montiel Dominguez                    </t>
  </si>
  <si>
    <t>39/2012-UIndemnización y pago de Salarios Caídos</t>
  </si>
  <si>
    <t xml:space="preserve">Juan Rafael Vázquez Salas                       </t>
  </si>
  <si>
    <t>42/2012-UReinstalación y pago de Salarios Caidos</t>
  </si>
  <si>
    <t xml:space="preserve">Iliana Yasu Hinojosa Gutierrez                     </t>
  </si>
  <si>
    <t>3/2013-UReinstalación y pago de Salarios Caidos</t>
  </si>
  <si>
    <t xml:space="preserve">Luis Antonio González Vázquez                  </t>
  </si>
  <si>
    <t>6/2013-UReinstalación y pago de Salarios Caidos</t>
  </si>
  <si>
    <t xml:space="preserve">José de Jesús Rosas Hernández               </t>
  </si>
  <si>
    <t>7/2013-UReinstalación y pago de Salarios Caidos</t>
  </si>
  <si>
    <t xml:space="preserve">Alfonso Juiménez Suarez                         </t>
  </si>
  <si>
    <t>17/2013-URecategorización y Diferencias Salariales</t>
  </si>
  <si>
    <t xml:space="preserve">Jesús Ruíz Raya                                      </t>
  </si>
  <si>
    <t>18/2013-URecategorización y Diferencias Salariales</t>
  </si>
  <si>
    <t xml:space="preserve">Norma Araceli Arroyo Ponce                   </t>
  </si>
  <si>
    <t>22/2013-USubsistencia de Comisión Sindical</t>
  </si>
  <si>
    <t xml:space="preserve">Alejandro Lee Gómez                               </t>
  </si>
  <si>
    <t>37/2013-UReinstalación y pago de Salarios Caidos</t>
  </si>
  <si>
    <t xml:space="preserve">David Espitia Puebla                                 </t>
  </si>
  <si>
    <t>38/2013-UReinstalación y pago de Salarios Caidos</t>
  </si>
  <si>
    <t xml:space="preserve">Edagar Enrique Mancilla Ojeda               </t>
  </si>
  <si>
    <t xml:space="preserve"> 40/2013-UReinstalación y pago de Salarios Caidos</t>
  </si>
  <si>
    <t xml:space="preserve">Alfredo Luna Álvarez                                </t>
  </si>
  <si>
    <t>42/2013-UReinstalación y pago de Salarios Caidos</t>
  </si>
  <si>
    <t xml:space="preserve">Ricardo Román Gómez Vilchis               </t>
  </si>
  <si>
    <t xml:space="preserve"> 44/2013-UReinstalación y pago de Salarios Caidos</t>
  </si>
  <si>
    <t xml:space="preserve">Nicté Guadalupe Figueroa Vega              </t>
  </si>
  <si>
    <t>50/2013-UReinstalación y pago de Salarios Caidos</t>
  </si>
  <si>
    <t xml:space="preserve">Graciela Gutiérrez Zámano                      </t>
  </si>
  <si>
    <t>51/2013-UReinstalación y pago de Salarios Caidos</t>
  </si>
  <si>
    <t xml:space="preserve">Moisés Hernández Mendoza                   </t>
  </si>
  <si>
    <t>52/2013-UReinstalación y pago de Salarios Caidos</t>
  </si>
  <si>
    <t xml:space="preserve">Guillermo Gerardo Siliceo Fernandez   </t>
  </si>
  <si>
    <t xml:space="preserve"> 53/2013-UIncremento de Complemento de Pensión, pago retroactivo de diferencias</t>
  </si>
  <si>
    <t xml:space="preserve">Jhonatan Ramos Solorzano                      </t>
  </si>
  <si>
    <t>1/2014-UReinstalación y pago de Salarios Caidos</t>
  </si>
  <si>
    <t xml:space="preserve">Oscar Israel Romero Muñoz                     </t>
  </si>
  <si>
    <t>2/2014-UIndemnización y pago de Salarios Caídos</t>
  </si>
  <si>
    <t xml:space="preserve">Patricia Prieto Saldaña                             </t>
  </si>
  <si>
    <t>4/2014-UReinstalación y pago de Salarios Caidos</t>
  </si>
  <si>
    <t xml:space="preserve">Juan Antonio Bautista                               </t>
  </si>
  <si>
    <t>5/2014-UReinstalación y pago de Salarios Caidos</t>
  </si>
  <si>
    <t xml:space="preserve">Ana Obdulia Cuevas Manjarrez                 </t>
  </si>
  <si>
    <t>6/2014-UReinstalación y pago de Salarios Caidos</t>
  </si>
  <si>
    <t>Oscar Rico González</t>
  </si>
  <si>
    <t>7/2014-UReinstalación y pago de Salarios Caidos</t>
  </si>
  <si>
    <t>Juan Manuel Muñoz Barret</t>
  </si>
  <si>
    <t>8/2014-UNulidad de Sanción</t>
  </si>
  <si>
    <t>Juan Luis Mosqueda Gómez</t>
  </si>
  <si>
    <t>9/2014-UNulidad de Sanción</t>
  </si>
  <si>
    <t>Patricia Ortega González</t>
  </si>
  <si>
    <t>10/2014-UNulidad de Sanción</t>
  </si>
  <si>
    <t>Ma. de Lourdes González Covarrubias</t>
  </si>
  <si>
    <t>11/2014-UReinstalación y pago de Salarios Caidos</t>
  </si>
  <si>
    <t>José Ulises Pérez Hernandez</t>
  </si>
  <si>
    <t>13/2014-UNulidad de Sanción</t>
  </si>
  <si>
    <t>Blanca Azucena Pérez Vega</t>
  </si>
  <si>
    <t>14/2014-UNulidad de Sanción</t>
  </si>
  <si>
    <t>Nicté Guadalupe Figueroa Vega</t>
  </si>
  <si>
    <t>23/2014-UGastos Médicos</t>
  </si>
  <si>
    <t>Luis Alberto González Garcia</t>
  </si>
  <si>
    <t>25/2014-UReconocimiento de Base y Antigüedad</t>
  </si>
  <si>
    <t>Martha Irene González Anguiano</t>
  </si>
  <si>
    <t>26/2014-UReinstalación y pago de Salarios Caidos</t>
  </si>
  <si>
    <t>Gustavo Enrique Cervnates Villareal</t>
  </si>
  <si>
    <t>27/2014-UReinstalación y pago de Salarios Caidos</t>
  </si>
  <si>
    <t>Efren Castillo Rosas</t>
  </si>
  <si>
    <t>29/2014-UReinstalación y pago de Salarios Caidos</t>
  </si>
  <si>
    <t>Adriana Alvarez de la Cadena Yañez</t>
  </si>
  <si>
    <t>30/2014-UReinstalación y pago de Salarios Caidos</t>
  </si>
  <si>
    <t>Juana Angélica Luna</t>
  </si>
  <si>
    <t>31/2014-UReconocimiento de Base horas clase en maestrias</t>
  </si>
  <si>
    <t>J. Jesús Veloz Torres</t>
  </si>
  <si>
    <t>32/2014-UReinstalación y pago de Salarios Caidos</t>
  </si>
  <si>
    <t>Edgar Isaac Martínez</t>
  </si>
  <si>
    <t>33/2014-UReinstalación y pago de Salarios Caidos</t>
  </si>
  <si>
    <t>José Guadalupe Efren Caudillo Frias</t>
  </si>
  <si>
    <t>34/2014-UReinstalación y pago de Salarios Caidos</t>
  </si>
  <si>
    <t>Enrique Rdrigo Sosa Campos</t>
  </si>
  <si>
    <t>35/2014-URescición por modificación de condiciones de trabajo</t>
  </si>
  <si>
    <t>Fidel Rocha Serna</t>
  </si>
  <si>
    <t>36/2014-UReinstalación y pago de Salarios Caidos</t>
  </si>
  <si>
    <t>Carlos Alberto Guevara Hernández</t>
  </si>
  <si>
    <t>37/2014-UPago de Aguinaldo y prima vacacional 2013</t>
  </si>
  <si>
    <t>Marcos Israel González Rodríguez</t>
  </si>
  <si>
    <t>1/2015-UReinstalación y pago de Salarios Caidos</t>
  </si>
  <si>
    <t>Luis Antonio Visuet Rivera</t>
  </si>
  <si>
    <t>2/2015-UReinstalación y pago de Salarios Caidos</t>
  </si>
  <si>
    <t>Jose Isabel López Retana</t>
  </si>
  <si>
    <t>3/2015-UReinstalación y pago de Salarios Caidos</t>
  </si>
  <si>
    <t>Octavio Alejandro Jiménez Garza</t>
  </si>
  <si>
    <t>4/2015-UReincorporación de materia y beca al desempeño académico</t>
  </si>
  <si>
    <t>5/2015-UReinstalación y pago de Salarios Caidos</t>
  </si>
  <si>
    <t>6/2015-UReincorporación de materia en maestria.</t>
  </si>
  <si>
    <t>Miguel Pérez Ruiz</t>
  </si>
  <si>
    <t>561/2015/L1/CA/INDReinstalación y pago de Salarios Caidos (carácter solidario)</t>
  </si>
  <si>
    <t xml:space="preserve">Juana Torres Suchil                               </t>
  </si>
  <si>
    <t>35/2012-UDeclaratoria de Beneficiarios Complemento de Pensión</t>
  </si>
  <si>
    <t xml:space="preserve">Adriana Pérez Araiza                             </t>
  </si>
  <si>
    <t>15/2013-UDeclaratoria de Beneficiarios Complemento de Pensión</t>
  </si>
  <si>
    <t xml:space="preserve">Dulce María Escudero Pérez                 </t>
  </si>
  <si>
    <t>31/2013-UDeclaratoria de Beneficiarios Complemento de Pensión</t>
  </si>
  <si>
    <t xml:space="preserve">Martina Delia Licea Herrera                   </t>
  </si>
  <si>
    <t>32/2013-UDeclaratoria de Beneficiarios Complemento de Pensión</t>
  </si>
  <si>
    <t>36/2013-UDeclaratoria de Beneficiarios Complemento de Pensión</t>
  </si>
  <si>
    <t xml:space="preserve">Edgar Enrique Mancilla Ojeda                </t>
  </si>
  <si>
    <t>39/2013-UDeclaratoria de Beneficiarios Pago de Seguro de Vida</t>
  </si>
  <si>
    <t xml:space="preserve">Diana Aranda Llamas                             </t>
  </si>
  <si>
    <t>49/2013-UDeclaratoria de Beneficiarios Complemento de Pensión</t>
  </si>
  <si>
    <t>Virginia Pratz</t>
  </si>
  <si>
    <t>17/2014-UDeclaratoria de Beneficiarios Complemento de Pensión</t>
  </si>
  <si>
    <t>19/2014-UDeclaratoria de Beneficiarios Complemento de Pensión</t>
  </si>
  <si>
    <t>Michelle Lee Pettit</t>
  </si>
  <si>
    <t>22/2014-UDeclaratoria de Beneficiarios Complemento de Pensión</t>
  </si>
  <si>
    <t>Lucia Guadalupe Vargas Santos Y Juan Pablo Vargas Santos</t>
  </si>
  <si>
    <t>24/2014-UDeclaratoria de Beneficiarios Complemento de Pensión</t>
  </si>
  <si>
    <t>Yunhuem Arcelia del Carmen Armenteros Chavez</t>
  </si>
  <si>
    <t>28/2014-UDeclaratoria de Beneficiarios Complemento de Pensión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</si>
</sst>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_-* #,##0_-;\-* #,##0_-;_-* &quot;-&quot;??_-;_-@_-"/>
    <numFmt numFmtId="166" formatCode="&quot;$&quot;#,##0.00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2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sz val="8"/>
      <color indexed="8"/>
      <name val="Calibri"/>
      <family val="2"/>
    </font>
    <font>
      <sz val="8"/>
      <color indexed="50"/>
      <name val="Arial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b/>
      <sz val="10"/>
      <color indexed="51"/>
      <name val="Trebuchet MS"/>
      <family val="2"/>
    </font>
    <font>
      <sz val="10"/>
      <color indexed="10"/>
      <name val="Trebuchet MS"/>
      <family val="2"/>
    </font>
    <font>
      <b/>
      <sz val="10"/>
      <color indexed="9"/>
      <name val="Trebuchet MS"/>
      <family val="2"/>
    </font>
    <font>
      <b/>
      <sz val="10"/>
      <color indexed="50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0" tint="-0.3499799966812134"/>
      <name val="Arial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theme="9" tint="0.5999900102615356"/>
      <name val="Trebuchet MS"/>
      <family val="2"/>
    </font>
    <font>
      <sz val="10"/>
      <color rgb="FF000000"/>
      <name val="Trebuchet MS"/>
      <family val="2"/>
    </font>
    <font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b/>
      <sz val="10"/>
      <color theme="0"/>
      <name val="Trebuchet MS"/>
      <family val="2"/>
    </font>
    <font>
      <b/>
      <sz val="10"/>
      <color rgb="FF92D050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5" applyNumberFormat="0" applyFont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404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3" fillId="0" borderId="0" xfId="0" applyFont="1" applyAlignment="1">
      <alignment/>
    </xf>
    <xf numFmtId="0" fontId="58" fillId="0" borderId="0" xfId="0" applyFont="1" applyAlignment="1">
      <alignment/>
    </xf>
    <xf numFmtId="4" fontId="41" fillId="0" borderId="0" xfId="49" applyNumberFormat="1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58" fillId="29" borderId="10" xfId="54" applyFont="1" applyFill="1" applyBorder="1" applyAlignment="1">
      <alignment horizontal="center" vertical="center" wrapText="1"/>
      <protection/>
    </xf>
    <xf numFmtId="0" fontId="58" fillId="29" borderId="10" xfId="0" applyFont="1" applyFill="1" applyBorder="1" applyAlignment="1">
      <alignment horizontal="center" vertical="center"/>
    </xf>
    <xf numFmtId="4" fontId="58" fillId="29" borderId="10" xfId="49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/>
    </xf>
    <xf numFmtId="0" fontId="58" fillId="29" borderId="1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/>
    </xf>
    <xf numFmtId="0" fontId="60" fillId="0" borderId="0" xfId="0" applyFont="1" applyAlignment="1">
      <alignment/>
    </xf>
    <xf numFmtId="0" fontId="58" fillId="29" borderId="12" xfId="0" applyFont="1" applyFill="1" applyBorder="1" applyAlignment="1">
      <alignment horizontal="left" vertical="center"/>
    </xf>
    <xf numFmtId="0" fontId="58" fillId="29" borderId="13" xfId="0" applyFont="1" applyFill="1" applyBorder="1" applyAlignment="1">
      <alignment horizontal="left" vertical="center"/>
    </xf>
    <xf numFmtId="0" fontId="58" fillId="0" borderId="0" xfId="0" applyFont="1" applyBorder="1" applyAlignment="1">
      <alignment/>
    </xf>
    <xf numFmtId="4" fontId="41" fillId="0" borderId="0" xfId="49" applyNumberFormat="1" applyFont="1" applyBorder="1" applyAlignment="1">
      <alignment/>
    </xf>
    <xf numFmtId="4" fontId="41" fillId="0" borderId="0" xfId="49" applyNumberFormat="1" applyFont="1" applyBorder="1" applyAlignment="1">
      <alignment vertical="center"/>
    </xf>
    <xf numFmtId="0" fontId="2" fillId="29" borderId="10" xfId="53" applyFont="1" applyFill="1" applyBorder="1" applyAlignment="1">
      <alignment horizontal="center" vertical="center" wrapText="1"/>
      <protection/>
    </xf>
    <xf numFmtId="0" fontId="58" fillId="0" borderId="14" xfId="0" applyFont="1" applyBorder="1" applyAlignment="1">
      <alignment/>
    </xf>
    <xf numFmtId="4" fontId="58" fillId="0" borderId="14" xfId="0" applyNumberFormat="1" applyFont="1" applyBorder="1" applyAlignment="1">
      <alignment/>
    </xf>
    <xf numFmtId="4" fontId="58" fillId="33" borderId="15" xfId="0" applyNumberFormat="1" applyFont="1" applyFill="1" applyBorder="1" applyAlignment="1">
      <alignment wrapText="1"/>
    </xf>
    <xf numFmtId="0" fontId="58" fillId="33" borderId="11" xfId="0" applyFont="1" applyFill="1" applyBorder="1" applyAlignment="1">
      <alignment wrapText="1"/>
    </xf>
    <xf numFmtId="4" fontId="41" fillId="0" borderId="0" xfId="0" applyNumberFormat="1" applyFont="1" applyAlignment="1">
      <alignment/>
    </xf>
    <xf numFmtId="0" fontId="41" fillId="0" borderId="11" xfId="0" applyFont="1" applyFill="1" applyBorder="1" applyAlignment="1">
      <alignment wrapText="1"/>
    </xf>
    <xf numFmtId="0" fontId="41" fillId="0" borderId="11" xfId="0" applyFont="1" applyBorder="1" applyAlignment="1">
      <alignment/>
    </xf>
    <xf numFmtId="4" fontId="41" fillId="0" borderId="11" xfId="49" applyNumberFormat="1" applyFont="1" applyBorder="1" applyAlignment="1">
      <alignment/>
    </xf>
    <xf numFmtId="0" fontId="41" fillId="0" borderId="16" xfId="0" applyFont="1" applyBorder="1" applyAlignment="1">
      <alignment/>
    </xf>
    <xf numFmtId="10" fontId="58" fillId="33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2" fillId="28" borderId="17" xfId="0" applyFont="1" applyFill="1" applyBorder="1" applyAlignment="1">
      <alignment horizontal="center" vertical="center"/>
    </xf>
    <xf numFmtId="0" fontId="2" fillId="28" borderId="18" xfId="0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/>
      <protection hidden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58" fillId="29" borderId="25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vertical="center"/>
    </xf>
    <xf numFmtId="0" fontId="62" fillId="0" borderId="27" xfId="0" applyFont="1" applyFill="1" applyBorder="1" applyAlignment="1">
      <alignment horizontal="left" vertical="center" wrapText="1" indent="1"/>
    </xf>
    <xf numFmtId="0" fontId="62" fillId="0" borderId="26" xfId="0" applyFont="1" applyFill="1" applyBorder="1" applyAlignment="1">
      <alignment horizontal="left" vertical="center" indent="1"/>
    </xf>
    <xf numFmtId="0" fontId="61" fillId="33" borderId="26" xfId="0" applyFont="1" applyFill="1" applyBorder="1" applyAlignment="1">
      <alignment vertical="center"/>
    </xf>
    <xf numFmtId="0" fontId="41" fillId="0" borderId="10" xfId="0" applyFont="1" applyBorder="1" applyAlignment="1">
      <alignment horizontal="center"/>
    </xf>
    <xf numFmtId="0" fontId="2" fillId="0" borderId="24" xfId="0" applyFont="1" applyFill="1" applyBorder="1" applyAlignment="1">
      <alignment horizontal="left" indent="1"/>
    </xf>
    <xf numFmtId="0" fontId="41" fillId="0" borderId="10" xfId="0" applyFont="1" applyFill="1" applyBorder="1" applyAlignment="1">
      <alignment horizontal="center"/>
    </xf>
    <xf numFmtId="0" fontId="42" fillId="0" borderId="10" xfId="54" applyFont="1" applyBorder="1" applyAlignment="1" applyProtection="1">
      <alignment horizontal="center" vertical="top"/>
      <protection hidden="1"/>
    </xf>
    <xf numFmtId="0" fontId="63" fillId="33" borderId="10" xfId="54" applyFont="1" applyFill="1" applyBorder="1" applyAlignment="1" applyProtection="1">
      <alignment horizontal="center" vertical="top"/>
      <protection hidden="1"/>
    </xf>
    <xf numFmtId="0" fontId="2" fillId="29" borderId="10" xfId="53" applyFont="1" applyFill="1" applyBorder="1" applyAlignment="1">
      <alignment horizontal="center" vertical="top" wrapText="1"/>
      <protection/>
    </xf>
    <xf numFmtId="0" fontId="41" fillId="0" borderId="0" xfId="0" applyFont="1" applyAlignment="1">
      <alignment/>
    </xf>
    <xf numFmtId="0" fontId="2" fillId="29" borderId="28" xfId="53" applyFont="1" applyFill="1" applyBorder="1" applyAlignment="1">
      <alignment horizontal="center" vertical="top"/>
      <protection/>
    </xf>
    <xf numFmtId="0" fontId="41" fillId="0" borderId="0" xfId="0" applyFont="1" applyAlignment="1">
      <alignment/>
    </xf>
    <xf numFmtId="0" fontId="2" fillId="29" borderId="26" xfId="53" applyFont="1" applyFill="1" applyBorder="1" applyAlignment="1">
      <alignment horizontal="left" vertical="top"/>
      <protection/>
    </xf>
    <xf numFmtId="0" fontId="2" fillId="29" borderId="28" xfId="53" applyFont="1" applyFill="1" applyBorder="1" applyAlignment="1">
      <alignment horizontal="left" vertical="top"/>
      <protection/>
    </xf>
    <xf numFmtId="0" fontId="64" fillId="0" borderId="0" xfId="0" applyFont="1" applyAlignment="1">
      <alignment/>
    </xf>
    <xf numFmtId="4" fontId="64" fillId="0" borderId="0" xfId="0" applyNumberFormat="1" applyFont="1" applyAlignment="1">
      <alignment/>
    </xf>
    <xf numFmtId="43" fontId="65" fillId="0" borderId="0" xfId="49" applyFont="1" applyAlignment="1">
      <alignment/>
    </xf>
    <xf numFmtId="4" fontId="65" fillId="0" borderId="0" xfId="49" applyNumberFormat="1" applyFont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0" fontId="5" fillId="29" borderId="10" xfId="53" applyFont="1" applyFill="1" applyBorder="1" applyAlignment="1">
      <alignment horizontal="left" vertical="top"/>
      <protection/>
    </xf>
    <xf numFmtId="0" fontId="5" fillId="29" borderId="10" xfId="53" applyFont="1" applyFill="1" applyBorder="1" applyAlignment="1">
      <alignment horizontal="left" vertical="top" wrapText="1"/>
      <protection/>
    </xf>
    <xf numFmtId="0" fontId="5" fillId="29" borderId="10" xfId="53" applyFont="1" applyFill="1" applyBorder="1" applyAlignment="1">
      <alignment horizontal="center" vertical="top" wrapText="1"/>
      <protection/>
    </xf>
    <xf numFmtId="0" fontId="64" fillId="0" borderId="0" xfId="0" applyFont="1" applyAlignment="1">
      <alignment horizontal="center"/>
    </xf>
    <xf numFmtId="4" fontId="64" fillId="0" borderId="0" xfId="0" applyNumberFormat="1" applyFont="1" applyAlignment="1">
      <alignment horizontal="center"/>
    </xf>
    <xf numFmtId="0" fontId="64" fillId="29" borderId="10" xfId="54" applyFont="1" applyFill="1" applyBorder="1" applyAlignment="1">
      <alignment horizontal="center" vertical="center" wrapText="1"/>
      <protection/>
    </xf>
    <xf numFmtId="0" fontId="64" fillId="29" borderId="10" xfId="0" applyFont="1" applyFill="1" applyBorder="1" applyAlignment="1">
      <alignment horizontal="center" vertical="center"/>
    </xf>
    <xf numFmtId="4" fontId="64" fillId="29" borderId="10" xfId="49" applyNumberFormat="1" applyFont="1" applyFill="1" applyBorder="1" applyAlignment="1">
      <alignment horizontal="center" vertical="center" wrapText="1"/>
    </xf>
    <xf numFmtId="0" fontId="64" fillId="29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49" fontId="65" fillId="0" borderId="11" xfId="0" applyNumberFormat="1" applyFont="1" applyFill="1" applyBorder="1" applyAlignment="1">
      <alignment horizontal="left" vertical="center" wrapText="1"/>
    </xf>
    <xf numFmtId="49" fontId="65" fillId="0" borderId="15" xfId="0" applyNumberFormat="1" applyFont="1" applyFill="1" applyBorder="1" applyAlignment="1">
      <alignment horizontal="left" vertical="center" wrapText="1"/>
    </xf>
    <xf numFmtId="165" fontId="65" fillId="0" borderId="15" xfId="49" applyNumberFormat="1" applyFont="1" applyFill="1" applyBorder="1" applyAlignment="1">
      <alignment horizontal="left" vertical="center" wrapText="1"/>
    </xf>
    <xf numFmtId="165" fontId="65" fillId="0" borderId="10" xfId="49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wrapText="1"/>
    </xf>
    <xf numFmtId="0" fontId="64" fillId="0" borderId="11" xfId="0" applyFont="1" applyFill="1" applyBorder="1" applyAlignment="1">
      <alignment horizontal="left" vertical="center" wrapText="1"/>
    </xf>
    <xf numFmtId="0" fontId="64" fillId="33" borderId="11" xfId="0" applyFont="1" applyFill="1" applyBorder="1" applyAlignment="1">
      <alignment horizontal="left" vertical="center" wrapText="1"/>
    </xf>
    <xf numFmtId="165" fontId="64" fillId="0" borderId="15" xfId="49" applyNumberFormat="1" applyFont="1" applyFill="1" applyBorder="1" applyAlignment="1">
      <alignment horizontal="left" vertical="center" wrapText="1"/>
    </xf>
    <xf numFmtId="0" fontId="65" fillId="0" borderId="0" xfId="0" applyFont="1" applyFill="1" applyAlignment="1">
      <alignment/>
    </xf>
    <xf numFmtId="4" fontId="65" fillId="0" borderId="0" xfId="0" applyNumberFormat="1" applyFont="1" applyFill="1" applyAlignment="1">
      <alignment/>
    </xf>
    <xf numFmtId="4" fontId="5" fillId="0" borderId="0" xfId="53" applyNumberFormat="1" applyFont="1" applyFill="1" applyBorder="1" applyAlignment="1">
      <alignment horizontal="left" vertical="top" wrapText="1"/>
      <protection/>
    </xf>
    <xf numFmtId="43" fontId="64" fillId="0" borderId="0" xfId="49" applyFont="1" applyAlignment="1">
      <alignment/>
    </xf>
    <xf numFmtId="4" fontId="64" fillId="0" borderId="0" xfId="0" applyNumberFormat="1" applyFont="1" applyFill="1" applyBorder="1" applyAlignment="1">
      <alignment horizontal="center" vertical="center" wrapText="1"/>
    </xf>
    <xf numFmtId="49" fontId="65" fillId="0" borderId="29" xfId="0" applyNumberFormat="1" applyFont="1" applyFill="1" applyBorder="1" applyAlignment="1">
      <alignment horizontal="left" vertical="center" wrapText="1"/>
    </xf>
    <xf numFmtId="49" fontId="65" fillId="0" borderId="30" xfId="0" applyNumberFormat="1" applyFont="1" applyFill="1" applyBorder="1" applyAlignment="1">
      <alignment horizontal="left" vertical="center" wrapText="1"/>
    </xf>
    <xf numFmtId="165" fontId="65" fillId="0" borderId="30" xfId="49" applyNumberFormat="1" applyFont="1" applyFill="1" applyBorder="1" applyAlignment="1">
      <alignment horizontal="right" vertical="center" wrapText="1"/>
    </xf>
    <xf numFmtId="165" fontId="65" fillId="0" borderId="31" xfId="49" applyNumberFormat="1" applyFont="1" applyFill="1" applyBorder="1" applyAlignment="1">
      <alignment horizontal="center" vertical="center" wrapText="1"/>
    </xf>
    <xf numFmtId="4" fontId="65" fillId="0" borderId="0" xfId="0" applyNumberFormat="1" applyFont="1" applyFill="1" applyBorder="1" applyAlignment="1">
      <alignment horizontal="right" wrapText="1"/>
    </xf>
    <xf numFmtId="165" fontId="65" fillId="0" borderId="15" xfId="49" applyNumberFormat="1" applyFont="1" applyFill="1" applyBorder="1" applyAlignment="1">
      <alignment horizontal="right" vertical="center" wrapText="1"/>
    </xf>
    <xf numFmtId="0" fontId="64" fillId="33" borderId="11" xfId="0" applyFont="1" applyFill="1" applyBorder="1" applyAlignment="1">
      <alignment horizontal="left" wrapText="1"/>
    </xf>
    <xf numFmtId="4" fontId="64" fillId="33" borderId="15" xfId="0" applyNumberFormat="1" applyFont="1" applyFill="1" applyBorder="1" applyAlignment="1">
      <alignment horizontal="right" wrapText="1"/>
    </xf>
    <xf numFmtId="4" fontId="64" fillId="33" borderId="29" xfId="0" applyNumberFormat="1" applyFont="1" applyFill="1" applyBorder="1" applyAlignment="1">
      <alignment wrapText="1"/>
    </xf>
    <xf numFmtId="4" fontId="64" fillId="0" borderId="0" xfId="0" applyNumberFormat="1" applyFont="1" applyFill="1" applyBorder="1" applyAlignment="1">
      <alignment horizontal="right" wrapText="1"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0" fontId="64" fillId="0" borderId="0" xfId="0" applyFont="1" applyFill="1" applyBorder="1" applyAlignment="1">
      <alignment horizontal="center" vertical="center" wrapText="1"/>
    </xf>
    <xf numFmtId="4" fontId="64" fillId="33" borderId="15" xfId="0" applyNumberFormat="1" applyFont="1" applyFill="1" applyBorder="1" applyAlignment="1">
      <alignment wrapText="1"/>
    </xf>
    <xf numFmtId="4" fontId="64" fillId="33" borderId="10" xfId="0" applyNumberFormat="1" applyFont="1" applyFill="1" applyBorder="1" applyAlignment="1">
      <alignment horizontal="right" wrapText="1"/>
    </xf>
    <xf numFmtId="4" fontId="65" fillId="0" borderId="0" xfId="0" applyNumberFormat="1" applyFont="1" applyFill="1" applyAlignment="1">
      <alignment/>
    </xf>
    <xf numFmtId="0" fontId="65" fillId="0" borderId="0" xfId="49" applyNumberFormat="1" applyFont="1" applyFill="1" applyAlignment="1">
      <alignment/>
    </xf>
    <xf numFmtId="4" fontId="66" fillId="0" borderId="0" xfId="0" applyNumberFormat="1" applyFont="1" applyAlignment="1">
      <alignment/>
    </xf>
    <xf numFmtId="0" fontId="5" fillId="29" borderId="10" xfId="53" applyFont="1" applyFill="1" applyBorder="1" applyAlignment="1">
      <alignment horizontal="left" vertical="center"/>
      <protection/>
    </xf>
    <xf numFmtId="4" fontId="64" fillId="0" borderId="0" xfId="49" applyNumberFormat="1" applyFont="1" applyAlignment="1">
      <alignment vertical="center"/>
    </xf>
    <xf numFmtId="4" fontId="5" fillId="29" borderId="10" xfId="49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2" fontId="64" fillId="29" borderId="11" xfId="49" applyNumberFormat="1" applyFont="1" applyFill="1" applyBorder="1" applyAlignment="1">
      <alignment horizontal="center" vertical="center" wrapText="1"/>
    </xf>
    <xf numFmtId="49" fontId="64" fillId="29" borderId="11" xfId="49" applyNumberFormat="1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wrapText="1"/>
    </xf>
    <xf numFmtId="3" fontId="65" fillId="0" borderId="11" xfId="0" applyNumberFormat="1" applyFont="1" applyFill="1" applyBorder="1" applyAlignment="1">
      <alignment wrapText="1"/>
    </xf>
    <xf numFmtId="0" fontId="64" fillId="33" borderId="11" xfId="0" applyFont="1" applyFill="1" applyBorder="1" applyAlignment="1">
      <alignment wrapText="1"/>
    </xf>
    <xf numFmtId="3" fontId="64" fillId="33" borderId="11" xfId="0" applyNumberFormat="1" applyFont="1" applyFill="1" applyBorder="1" applyAlignment="1">
      <alignment wrapText="1"/>
    </xf>
    <xf numFmtId="4" fontId="65" fillId="0" borderId="0" xfId="0" applyNumberFormat="1" applyFont="1" applyAlignment="1">
      <alignment horizontal="left" wrapText="1"/>
    </xf>
    <xf numFmtId="43" fontId="5" fillId="29" borderId="10" xfId="49" applyFont="1" applyFill="1" applyBorder="1" applyAlignment="1">
      <alignment horizontal="center" vertical="top" wrapText="1"/>
    </xf>
    <xf numFmtId="0" fontId="65" fillId="0" borderId="0" xfId="0" applyFont="1" applyAlignment="1">
      <alignment horizontal="left" wrapText="1"/>
    </xf>
    <xf numFmtId="4" fontId="64" fillId="29" borderId="10" xfId="0" applyNumberFormat="1" applyFont="1" applyFill="1" applyBorder="1" applyAlignment="1">
      <alignment horizontal="center" vertical="center"/>
    </xf>
    <xf numFmtId="4" fontId="64" fillId="29" borderId="10" xfId="0" applyNumberFormat="1" applyFont="1" applyFill="1" applyBorder="1" applyAlignment="1" quotePrefix="1">
      <alignment horizontal="center" vertical="center"/>
    </xf>
    <xf numFmtId="49" fontId="65" fillId="0" borderId="15" xfId="0" applyNumberFormat="1" applyFont="1" applyFill="1" applyBorder="1" applyAlignment="1">
      <alignment wrapText="1"/>
    </xf>
    <xf numFmtId="49" fontId="65" fillId="0" borderId="32" xfId="0" applyNumberFormat="1" applyFont="1" applyFill="1" applyBorder="1" applyAlignment="1">
      <alignment wrapText="1"/>
    </xf>
    <xf numFmtId="3" fontId="65" fillId="0" borderId="10" xfId="0" applyNumberFormat="1" applyFont="1" applyFill="1" applyBorder="1" applyAlignment="1">
      <alignment wrapText="1"/>
    </xf>
    <xf numFmtId="3" fontId="65" fillId="0" borderId="10" xfId="49" applyNumberFormat="1" applyFont="1" applyBorder="1" applyAlignment="1">
      <alignment wrapText="1"/>
    </xf>
    <xf numFmtId="3" fontId="65" fillId="0" borderId="26" xfId="49" applyNumberFormat="1" applyFont="1" applyBorder="1" applyAlignment="1">
      <alignment wrapText="1"/>
    </xf>
    <xf numFmtId="3" fontId="65" fillId="0" borderId="10" xfId="0" applyNumberFormat="1" applyFont="1" applyBorder="1" applyAlignment="1">
      <alignment wrapText="1"/>
    </xf>
    <xf numFmtId="3" fontId="65" fillId="0" borderId="10" xfId="57" applyNumberFormat="1" applyFont="1" applyFill="1" applyBorder="1" applyAlignment="1">
      <alignment wrapText="1"/>
      <protection/>
    </xf>
    <xf numFmtId="3" fontId="64" fillId="33" borderId="15" xfId="0" applyNumberFormat="1" applyFont="1" applyFill="1" applyBorder="1" applyAlignment="1">
      <alignment wrapText="1"/>
    </xf>
    <xf numFmtId="3" fontId="64" fillId="33" borderId="10" xfId="0" applyNumberFormat="1" applyFont="1" applyFill="1" applyBorder="1" applyAlignment="1">
      <alignment wrapText="1"/>
    </xf>
    <xf numFmtId="0" fontId="5" fillId="29" borderId="26" xfId="53" applyFont="1" applyFill="1" applyBorder="1" applyAlignment="1">
      <alignment horizontal="left" vertical="top"/>
      <protection/>
    </xf>
    <xf numFmtId="0" fontId="5" fillId="29" borderId="27" xfId="53" applyFont="1" applyFill="1" applyBorder="1" applyAlignment="1">
      <alignment horizontal="left" vertical="top" wrapText="1"/>
      <protection/>
    </xf>
    <xf numFmtId="0" fontId="5" fillId="29" borderId="28" xfId="53" applyFont="1" applyFill="1" applyBorder="1" applyAlignment="1">
      <alignment horizontal="left" vertical="top" wrapText="1"/>
      <protection/>
    </xf>
    <xf numFmtId="49" fontId="65" fillId="0" borderId="10" xfId="0" applyNumberFormat="1" applyFont="1" applyFill="1" applyBorder="1" applyAlignment="1">
      <alignment wrapText="1"/>
    </xf>
    <xf numFmtId="0" fontId="65" fillId="0" borderId="10" xfId="0" applyFont="1" applyBorder="1" applyAlignment="1">
      <alignment wrapText="1"/>
    </xf>
    <xf numFmtId="0" fontId="64" fillId="33" borderId="10" xfId="0" applyFont="1" applyFill="1" applyBorder="1" applyAlignment="1">
      <alignment wrapText="1"/>
    </xf>
    <xf numFmtId="4" fontId="64" fillId="33" borderId="10" xfId="0" applyNumberFormat="1" applyFont="1" applyFill="1" applyBorder="1" applyAlignment="1">
      <alignment wrapText="1"/>
    </xf>
    <xf numFmtId="3" fontId="65" fillId="0" borderId="0" xfId="0" applyNumberFormat="1" applyFont="1" applyAlignment="1">
      <alignment/>
    </xf>
    <xf numFmtId="0" fontId="65" fillId="0" borderId="0" xfId="0" applyFont="1" applyBorder="1" applyAlignment="1">
      <alignment/>
    </xf>
    <xf numFmtId="4" fontId="65" fillId="0" borderId="0" xfId="0" applyNumberFormat="1" applyFont="1" applyBorder="1" applyAlignment="1">
      <alignment/>
    </xf>
    <xf numFmtId="0" fontId="6" fillId="0" borderId="33" xfId="54" applyNumberFormat="1" applyFont="1" applyFill="1" applyBorder="1" applyAlignment="1">
      <alignment horizontal="center" vertical="top"/>
      <protection/>
    </xf>
    <xf numFmtId="0" fontId="6" fillId="0" borderId="0" xfId="54" applyFont="1" applyBorder="1" applyAlignment="1">
      <alignment vertical="top" wrapText="1"/>
      <protection/>
    </xf>
    <xf numFmtId="4" fontId="65" fillId="0" borderId="0" xfId="0" applyNumberFormat="1" applyFont="1" applyAlignment="1">
      <alignment horizontal="left" vertical="center" wrapText="1"/>
    </xf>
    <xf numFmtId="0" fontId="5" fillId="0" borderId="0" xfId="53" applyFont="1" applyFill="1" applyBorder="1" applyAlignment="1">
      <alignment horizontal="left" vertical="top" wrapText="1"/>
      <protection/>
    </xf>
    <xf numFmtId="4" fontId="65" fillId="0" borderId="0" xfId="0" applyNumberFormat="1" applyFont="1" applyFill="1" applyAlignment="1">
      <alignment horizontal="left" wrapText="1"/>
    </xf>
    <xf numFmtId="43" fontId="5" fillId="0" borderId="0" xfId="49" applyFont="1" applyFill="1" applyBorder="1" applyAlignment="1">
      <alignment horizontal="center" vertical="top" wrapText="1"/>
    </xf>
    <xf numFmtId="0" fontId="64" fillId="29" borderId="16" xfId="54" applyFont="1" applyFill="1" applyBorder="1" applyAlignment="1">
      <alignment horizontal="center" vertical="center" wrapText="1"/>
      <protection/>
    </xf>
    <xf numFmtId="0" fontId="65" fillId="33" borderId="10" xfId="0" applyFont="1" applyFill="1" applyBorder="1" applyAlignment="1">
      <alignment wrapText="1"/>
    </xf>
    <xf numFmtId="0" fontId="64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5" fillId="0" borderId="10" xfId="0" applyFont="1" applyFill="1" applyBorder="1" applyAlignment="1">
      <alignment horizontal="left" vertical="center" wrapText="1"/>
    </xf>
    <xf numFmtId="3" fontId="65" fillId="0" borderId="10" xfId="0" applyNumberFormat="1" applyFont="1" applyFill="1" applyBorder="1" applyAlignment="1">
      <alignment horizontal="right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 quotePrefix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3" fontId="64" fillId="33" borderId="10" xfId="0" applyNumberFormat="1" applyFont="1" applyFill="1" applyBorder="1" applyAlignment="1">
      <alignment horizontal="right" wrapText="1"/>
    </xf>
    <xf numFmtId="0" fontId="65" fillId="0" borderId="11" xfId="0" applyFont="1" applyFill="1" applyBorder="1" applyAlignment="1">
      <alignment vertical="center" wrapText="1"/>
    </xf>
    <xf numFmtId="3" fontId="65" fillId="0" borderId="11" xfId="0" applyNumberFormat="1" applyFont="1" applyFill="1" applyBorder="1" applyAlignment="1">
      <alignment vertical="center" wrapText="1"/>
    </xf>
    <xf numFmtId="0" fontId="65" fillId="0" borderId="10" xfId="0" applyFont="1" applyBorder="1" applyAlignment="1">
      <alignment horizontal="right" vertical="center" wrapText="1"/>
    </xf>
    <xf numFmtId="3" fontId="65" fillId="0" borderId="10" xfId="0" applyNumberFormat="1" applyFont="1" applyBorder="1" applyAlignment="1">
      <alignment horizontal="right" vertical="center" wrapText="1"/>
    </xf>
    <xf numFmtId="3" fontId="65" fillId="0" borderId="10" xfId="0" applyNumberFormat="1" applyFont="1" applyFill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49" fontId="65" fillId="0" borderId="10" xfId="0" applyNumberFormat="1" applyFont="1" applyFill="1" applyBorder="1" applyAlignment="1">
      <alignment vertical="center" wrapText="1"/>
    </xf>
    <xf numFmtId="4" fontId="64" fillId="29" borderId="25" xfId="49" applyNumberFormat="1" applyFont="1" applyFill="1" applyBorder="1" applyAlignment="1">
      <alignment horizontal="center" vertical="center" wrapText="1"/>
    </xf>
    <xf numFmtId="4" fontId="64" fillId="29" borderId="11" xfId="54" applyNumberFormat="1" applyFont="1" applyFill="1" applyBorder="1" applyAlignment="1">
      <alignment horizontal="center" vertical="center" wrapText="1"/>
      <protection/>
    </xf>
    <xf numFmtId="4" fontId="5" fillId="0" borderId="0" xfId="53" applyNumberFormat="1" applyFont="1" applyFill="1" applyBorder="1" applyAlignment="1">
      <alignment horizontal="left" vertical="top"/>
      <protection/>
    </xf>
    <xf numFmtId="4" fontId="64" fillId="0" borderId="0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wrapText="1"/>
    </xf>
    <xf numFmtId="3" fontId="65" fillId="0" borderId="12" xfId="0" applyNumberFormat="1" applyFont="1" applyFill="1" applyBorder="1" applyAlignment="1">
      <alignment horizontal="right" wrapText="1"/>
    </xf>
    <xf numFmtId="3" fontId="65" fillId="0" borderId="10" xfId="0" applyNumberFormat="1" applyFont="1" applyFill="1" applyBorder="1" applyAlignment="1">
      <alignment horizontal="right" wrapText="1"/>
    </xf>
    <xf numFmtId="49" fontId="65" fillId="0" borderId="0" xfId="0" applyNumberFormat="1" applyFont="1" applyFill="1" applyBorder="1" applyAlignment="1">
      <alignment horizontal="left"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0" fontId="5" fillId="0" borderId="27" xfId="53" applyFont="1" applyFill="1" applyBorder="1" applyAlignment="1">
      <alignment horizontal="center" vertical="top" wrapText="1"/>
      <protection/>
    </xf>
    <xf numFmtId="4" fontId="5" fillId="0" borderId="34" xfId="53" applyNumberFormat="1" applyFont="1" applyFill="1" applyBorder="1" applyAlignment="1">
      <alignment horizontal="center" vertical="top" wrapText="1"/>
      <protection/>
    </xf>
    <xf numFmtId="0" fontId="5" fillId="0" borderId="0" xfId="53" applyFont="1" applyFill="1" applyBorder="1" applyAlignment="1">
      <alignment horizontal="left" vertical="top"/>
      <protection/>
    </xf>
    <xf numFmtId="0" fontId="64" fillId="29" borderId="11" xfId="0" applyFont="1" applyFill="1" applyBorder="1" applyAlignment="1">
      <alignment horizontal="left" vertical="center"/>
    </xf>
    <xf numFmtId="4" fontId="64" fillId="0" borderId="0" xfId="0" applyNumberFormat="1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wrapText="1"/>
    </xf>
    <xf numFmtId="3" fontId="65" fillId="0" borderId="10" xfId="0" applyNumberFormat="1" applyFont="1" applyBorder="1" applyAlignment="1">
      <alignment/>
    </xf>
    <xf numFmtId="0" fontId="65" fillId="0" borderId="10" xfId="0" applyFont="1" applyBorder="1" applyAlignment="1">
      <alignment/>
    </xf>
    <xf numFmtId="0" fontId="64" fillId="29" borderId="10" xfId="0" applyFont="1" applyFill="1" applyBorder="1" applyAlignment="1">
      <alignment horizontal="left" vertical="center"/>
    </xf>
    <xf numFmtId="4" fontId="67" fillId="0" borderId="0" xfId="53" applyNumberFormat="1" applyFont="1" applyFill="1" applyBorder="1" applyAlignment="1">
      <alignment horizontal="left" vertical="top"/>
      <protection/>
    </xf>
    <xf numFmtId="0" fontId="65" fillId="0" borderId="11" xfId="0" applyFont="1" applyFill="1" applyBorder="1" applyAlignment="1">
      <alignment horizontal="left" vertical="center" wrapText="1"/>
    </xf>
    <xf numFmtId="3" fontId="65" fillId="0" borderId="11" xfId="0" applyNumberFormat="1" applyFont="1" applyFill="1" applyBorder="1" applyAlignment="1">
      <alignment horizontal="right" vertical="center" wrapText="1"/>
    </xf>
    <xf numFmtId="3" fontId="65" fillId="0" borderId="10" xfId="0" applyNumberFormat="1" applyFont="1" applyBorder="1" applyAlignment="1">
      <alignment vertical="center"/>
    </xf>
    <xf numFmtId="0" fontId="64" fillId="33" borderId="25" xfId="0" applyFont="1" applyFill="1" applyBorder="1" applyAlignment="1">
      <alignment wrapText="1"/>
    </xf>
    <xf numFmtId="3" fontId="64" fillId="33" borderId="25" xfId="0" applyNumberFormat="1" applyFont="1" applyFill="1" applyBorder="1" applyAlignment="1">
      <alignment wrapText="1"/>
    </xf>
    <xf numFmtId="4" fontId="64" fillId="33" borderId="25" xfId="0" applyNumberFormat="1" applyFont="1" applyFill="1" applyBorder="1" applyAlignment="1">
      <alignment wrapText="1"/>
    </xf>
    <xf numFmtId="0" fontId="5" fillId="0" borderId="35" xfId="54" applyFont="1" applyBorder="1" applyAlignment="1">
      <alignment vertical="top"/>
      <protection/>
    </xf>
    <xf numFmtId="0" fontId="65" fillId="0" borderId="35" xfId="0" applyFont="1" applyBorder="1" applyAlignment="1">
      <alignment/>
    </xf>
    <xf numFmtId="4" fontId="65" fillId="0" borderId="35" xfId="0" applyNumberFormat="1" applyFont="1" applyBorder="1" applyAlignment="1">
      <alignment/>
    </xf>
    <xf numFmtId="4" fontId="5" fillId="0" borderId="0" xfId="53" applyNumberFormat="1" applyFont="1" applyFill="1" applyBorder="1" applyAlignment="1">
      <alignment horizontal="center" vertical="top" wrapText="1"/>
      <protection/>
    </xf>
    <xf numFmtId="4" fontId="5" fillId="29" borderId="10" xfId="53" applyNumberFormat="1" applyFont="1" applyFill="1" applyBorder="1" applyAlignment="1">
      <alignment horizontal="center" vertical="top" wrapText="1"/>
      <protection/>
    </xf>
    <xf numFmtId="4" fontId="65" fillId="0" borderId="10" xfId="49" applyNumberFormat="1" applyFont="1" applyFill="1" applyBorder="1" applyAlignment="1">
      <alignment wrapText="1"/>
    </xf>
    <xf numFmtId="0" fontId="64" fillId="33" borderId="26" xfId="0" applyFont="1" applyFill="1" applyBorder="1" applyAlignment="1">
      <alignment wrapText="1"/>
    </xf>
    <xf numFmtId="3" fontId="64" fillId="33" borderId="11" xfId="49" applyNumberFormat="1" applyFont="1" applyFill="1" applyBorder="1" applyAlignment="1">
      <alignment wrapText="1"/>
    </xf>
    <xf numFmtId="4" fontId="64" fillId="33" borderId="11" xfId="49" applyNumberFormat="1" applyFont="1" applyFill="1" applyBorder="1" applyAlignment="1">
      <alignment wrapText="1"/>
    </xf>
    <xf numFmtId="4" fontId="64" fillId="33" borderId="31" xfId="49" applyNumberFormat="1" applyFont="1" applyFill="1" applyBorder="1" applyAlignment="1">
      <alignment wrapText="1"/>
    </xf>
    <xf numFmtId="3" fontId="64" fillId="33" borderId="31" xfId="49" applyNumberFormat="1" applyFont="1" applyFill="1" applyBorder="1" applyAlignment="1">
      <alignment wrapText="1"/>
    </xf>
    <xf numFmtId="3" fontId="64" fillId="33" borderId="30" xfId="49" applyNumberFormat="1" applyFont="1" applyFill="1" applyBorder="1" applyAlignment="1">
      <alignment wrapText="1"/>
    </xf>
    <xf numFmtId="0" fontId="64" fillId="33" borderId="36" xfId="0" applyFont="1" applyFill="1" applyBorder="1" applyAlignment="1">
      <alignment wrapText="1"/>
    </xf>
    <xf numFmtId="3" fontId="65" fillId="0" borderId="10" xfId="49" applyNumberFormat="1" applyFont="1" applyFill="1" applyBorder="1" applyAlignment="1">
      <alignment wrapText="1"/>
    </xf>
    <xf numFmtId="0" fontId="5" fillId="29" borderId="10" xfId="53" applyFont="1" applyFill="1" applyBorder="1" applyAlignment="1">
      <alignment vertical="top"/>
      <protection/>
    </xf>
    <xf numFmtId="0" fontId="64" fillId="0" borderId="0" xfId="0" applyFont="1" applyBorder="1" applyAlignment="1">
      <alignment/>
    </xf>
    <xf numFmtId="4" fontId="65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5" fillId="0" borderId="0" xfId="53" applyFont="1" applyFill="1" applyBorder="1" applyAlignment="1">
      <alignment horizontal="center" vertical="top" wrapText="1"/>
      <protection/>
    </xf>
    <xf numFmtId="49" fontId="65" fillId="0" borderId="26" xfId="0" applyNumberFormat="1" applyFont="1" applyFill="1" applyBorder="1" applyAlignment="1">
      <alignment horizontal="left" vertical="center" wrapText="1"/>
    </xf>
    <xf numFmtId="3" fontId="65" fillId="0" borderId="11" xfId="49" applyNumberFormat="1" applyFont="1" applyFill="1" applyBorder="1" applyAlignment="1">
      <alignment horizontal="right" wrapText="1"/>
    </xf>
    <xf numFmtId="0" fontId="64" fillId="33" borderId="15" xfId="0" applyFont="1" applyFill="1" applyBorder="1" applyAlignment="1">
      <alignment wrapText="1"/>
    </xf>
    <xf numFmtId="3" fontId="64" fillId="33" borderId="37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15" fontId="6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0" borderId="19" xfId="53" applyFont="1" applyFill="1" applyBorder="1" applyAlignment="1">
      <alignment horizontal="center" vertical="top" wrapText="1"/>
      <protection/>
    </xf>
    <xf numFmtId="0" fontId="5" fillId="0" borderId="35" xfId="53" applyFont="1" applyFill="1" applyBorder="1" applyAlignment="1">
      <alignment horizontal="left" vertical="top" wrapText="1"/>
      <protection/>
    </xf>
    <xf numFmtId="0" fontId="65" fillId="0" borderId="0" xfId="0" applyFont="1" applyFill="1" applyBorder="1" applyAlignment="1">
      <alignment wrapText="1"/>
    </xf>
    <xf numFmtId="15" fontId="65" fillId="0" borderId="0" xfId="0" applyNumberFormat="1" applyFont="1" applyFill="1" applyAlignment="1">
      <alignment/>
    </xf>
    <xf numFmtId="0" fontId="5" fillId="29" borderId="26" xfId="0" applyFont="1" applyFill="1" applyBorder="1" applyAlignment="1">
      <alignment horizontal="center"/>
    </xf>
    <xf numFmtId="0" fontId="5" fillId="29" borderId="10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" fillId="0" borderId="10" xfId="0" applyFont="1" applyBorder="1" applyAlignment="1">
      <alignment/>
    </xf>
    <xf numFmtId="15" fontId="6" fillId="0" borderId="10" xfId="0" applyNumberFormat="1" applyFont="1" applyBorder="1" applyAlignment="1">
      <alignment/>
    </xf>
    <xf numFmtId="43" fontId="65" fillId="0" borderId="0" xfId="49" applyFont="1" applyBorder="1" applyAlignment="1">
      <alignment/>
    </xf>
    <xf numFmtId="43" fontId="65" fillId="0" borderId="0" xfId="49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43" fontId="5" fillId="33" borderId="10" xfId="0" applyNumberFormat="1" applyFont="1" applyFill="1" applyBorder="1" applyAlignment="1">
      <alignment/>
    </xf>
    <xf numFmtId="15" fontId="5" fillId="33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15" fontId="5" fillId="0" borderId="0" xfId="0" applyNumberFormat="1" applyFont="1" applyBorder="1" applyAlignment="1">
      <alignment/>
    </xf>
    <xf numFmtId="15" fontId="6" fillId="0" borderId="0" xfId="0" applyNumberFormat="1" applyFont="1" applyAlignment="1">
      <alignment/>
    </xf>
    <xf numFmtId="4" fontId="65" fillId="0" borderId="0" xfId="49" applyNumberFormat="1" applyFont="1" applyBorder="1" applyAlignment="1">
      <alignment/>
    </xf>
    <xf numFmtId="0" fontId="5" fillId="29" borderId="10" xfId="53" applyFont="1" applyFill="1" applyBorder="1" applyAlignment="1">
      <alignment/>
      <protection/>
    </xf>
    <xf numFmtId="0" fontId="5" fillId="29" borderId="10" xfId="53" applyFont="1" applyFill="1" applyBorder="1" applyAlignment="1">
      <alignment wrapText="1"/>
      <protection/>
    </xf>
    <xf numFmtId="0" fontId="64" fillId="0" borderId="14" xfId="0" applyFont="1" applyBorder="1" applyAlignment="1">
      <alignment/>
    </xf>
    <xf numFmtId="4" fontId="64" fillId="0" borderId="14" xfId="0" applyNumberFormat="1" applyFont="1" applyBorder="1" applyAlignment="1">
      <alignment/>
    </xf>
    <xf numFmtId="0" fontId="64" fillId="0" borderId="0" xfId="0" applyFont="1" applyBorder="1" applyAlignment="1">
      <alignment/>
    </xf>
    <xf numFmtId="49" fontId="65" fillId="0" borderId="38" xfId="0" applyNumberFormat="1" applyFont="1" applyFill="1" applyBorder="1" applyAlignment="1">
      <alignment horizontal="left" vertical="center" wrapText="1"/>
    </xf>
    <xf numFmtId="165" fontId="65" fillId="0" borderId="11" xfId="49" applyNumberFormat="1" applyFont="1" applyFill="1" applyBorder="1" applyAlignment="1">
      <alignment horizontal="right" vertical="center" wrapText="1"/>
    </xf>
    <xf numFmtId="0" fontId="65" fillId="0" borderId="10" xfId="0" applyFont="1" applyBorder="1" applyAlignment="1">
      <alignment/>
    </xf>
    <xf numFmtId="0" fontId="65" fillId="0" borderId="10" xfId="0" applyFont="1" applyBorder="1" applyAlignment="1" quotePrefix="1">
      <alignment/>
    </xf>
    <xf numFmtId="0" fontId="64" fillId="0" borderId="10" xfId="0" applyFont="1" applyFill="1" applyBorder="1" applyAlignment="1">
      <alignment horizontal="left" vertical="center" wrapText="1"/>
    </xf>
    <xf numFmtId="0" fontId="64" fillId="0" borderId="38" xfId="0" applyFont="1" applyFill="1" applyBorder="1" applyAlignment="1">
      <alignment horizontal="left" vertical="center" wrapText="1"/>
    </xf>
    <xf numFmtId="3" fontId="64" fillId="0" borderId="11" xfId="0" applyNumberFormat="1" applyFont="1" applyFill="1" applyBorder="1" applyAlignment="1">
      <alignment horizontal="right" wrapText="1"/>
    </xf>
    <xf numFmtId="3" fontId="64" fillId="0" borderId="11" xfId="0" applyNumberFormat="1" applyFont="1" applyFill="1" applyBorder="1" applyAlignment="1">
      <alignment horizontal="right" vertical="center" wrapText="1"/>
    </xf>
    <xf numFmtId="4" fontId="65" fillId="0" borderId="0" xfId="49" applyNumberFormat="1" applyFont="1" applyAlignment="1">
      <alignment/>
    </xf>
    <xf numFmtId="0" fontId="64" fillId="29" borderId="16" xfId="0" applyFont="1" applyFill="1" applyBorder="1" applyAlignment="1">
      <alignment horizontal="center" vertical="center" wrapText="1"/>
    </xf>
    <xf numFmtId="3" fontId="65" fillId="0" borderId="11" xfId="0" applyNumberFormat="1" applyFont="1" applyFill="1" applyBorder="1" applyAlignment="1">
      <alignment horizontal="right" wrapText="1"/>
    </xf>
    <xf numFmtId="0" fontId="65" fillId="0" borderId="10" xfId="0" applyFont="1" applyBorder="1" applyAlignment="1">
      <alignment vertical="center"/>
    </xf>
    <xf numFmtId="3" fontId="65" fillId="0" borderId="16" xfId="0" applyNumberFormat="1" applyFont="1" applyFill="1" applyBorder="1" applyAlignment="1">
      <alignment horizontal="right" vertical="center" wrapText="1"/>
    </xf>
    <xf numFmtId="3" fontId="65" fillId="0" borderId="16" xfId="0" applyNumberFormat="1" applyFont="1" applyFill="1" applyBorder="1" applyAlignment="1">
      <alignment horizontal="right" wrapText="1"/>
    </xf>
    <xf numFmtId="0" fontId="64" fillId="33" borderId="29" xfId="0" applyFont="1" applyFill="1" applyBorder="1" applyAlignment="1">
      <alignment horizontal="left" vertical="center" wrapText="1"/>
    </xf>
    <xf numFmtId="3" fontId="64" fillId="33" borderId="30" xfId="0" applyNumberFormat="1" applyFont="1" applyFill="1" applyBorder="1" applyAlignment="1">
      <alignment horizontal="right" wrapText="1"/>
    </xf>
    <xf numFmtId="10" fontId="64" fillId="33" borderId="10" xfId="0" applyNumberFormat="1" applyFont="1" applyFill="1" applyBorder="1" applyAlignment="1">
      <alignment horizontal="right" wrapText="1"/>
    </xf>
    <xf numFmtId="10" fontId="65" fillId="0" borderId="0" xfId="49" applyNumberFormat="1" applyFont="1" applyBorder="1" applyAlignment="1">
      <alignment horizontal="center"/>
    </xf>
    <xf numFmtId="2" fontId="65" fillId="0" borderId="0" xfId="49" applyNumberFormat="1" applyFont="1" applyBorder="1" applyAlignment="1">
      <alignment/>
    </xf>
    <xf numFmtId="10" fontId="65" fillId="0" borderId="0" xfId="0" applyNumberFormat="1" applyFont="1" applyBorder="1" applyAlignment="1">
      <alignment horizontal="center"/>
    </xf>
    <xf numFmtId="2" fontId="5" fillId="29" borderId="10" xfId="49" applyNumberFormat="1" applyFont="1" applyFill="1" applyBorder="1" applyAlignment="1">
      <alignment horizontal="center" vertical="top" wrapText="1"/>
    </xf>
    <xf numFmtId="10" fontId="64" fillId="0" borderId="0" xfId="0" applyNumberFormat="1" applyFont="1" applyAlignment="1">
      <alignment horizontal="center"/>
    </xf>
    <xf numFmtId="2" fontId="64" fillId="29" borderId="16" xfId="49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10" fontId="65" fillId="0" borderId="15" xfId="60" applyNumberFormat="1" applyFont="1" applyFill="1" applyBorder="1" applyAlignment="1">
      <alignment horizontal="center" wrapText="1"/>
    </xf>
    <xf numFmtId="10" fontId="65" fillId="0" borderId="10" xfId="60" applyNumberFormat="1" applyFont="1" applyFill="1" applyBorder="1" applyAlignment="1">
      <alignment wrapText="1"/>
    </xf>
    <xf numFmtId="10" fontId="64" fillId="33" borderId="15" xfId="0" applyNumberFormat="1" applyFont="1" applyFill="1" applyBorder="1" applyAlignment="1">
      <alignment horizontal="center" wrapText="1"/>
    </xf>
    <xf numFmtId="10" fontId="64" fillId="33" borderId="10" xfId="0" applyNumberFormat="1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4" fontId="64" fillId="0" borderId="0" xfId="49" applyNumberFormat="1" applyFont="1" applyFill="1" applyBorder="1" applyAlignment="1">
      <alignment wrapText="1"/>
    </xf>
    <xf numFmtId="10" fontId="64" fillId="0" borderId="0" xfId="0" applyNumberFormat="1" applyFont="1" applyFill="1" applyBorder="1" applyAlignment="1">
      <alignment horizontal="center" wrapText="1"/>
    </xf>
    <xf numFmtId="2" fontId="64" fillId="0" borderId="0" xfId="0" applyNumberFormat="1" applyFont="1" applyFill="1" applyBorder="1" applyAlignment="1">
      <alignment wrapText="1"/>
    </xf>
    <xf numFmtId="10" fontId="65" fillId="0" borderId="0" xfId="49" applyNumberFormat="1" applyFont="1" applyAlignment="1">
      <alignment horizontal="center"/>
    </xf>
    <xf numFmtId="2" fontId="65" fillId="0" borderId="0" xfId="49" applyNumberFormat="1" applyFont="1" applyAlignment="1">
      <alignment/>
    </xf>
    <xf numFmtId="0" fontId="69" fillId="0" borderId="0" xfId="0" applyFont="1" applyBorder="1" applyAlignment="1">
      <alignment/>
    </xf>
    <xf numFmtId="4" fontId="64" fillId="29" borderId="11" xfId="0" applyNumberFormat="1" applyFont="1" applyFill="1" applyBorder="1" applyAlignment="1">
      <alignment horizontal="center" vertical="center" wrapText="1"/>
    </xf>
    <xf numFmtId="0" fontId="64" fillId="29" borderId="11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center"/>
    </xf>
    <xf numFmtId="0" fontId="64" fillId="33" borderId="29" xfId="0" applyFont="1" applyFill="1" applyBorder="1" applyAlignment="1">
      <alignment wrapText="1"/>
    </xf>
    <xf numFmtId="3" fontId="64" fillId="33" borderId="29" xfId="0" applyNumberFormat="1" applyFont="1" applyFill="1" applyBorder="1" applyAlignment="1">
      <alignment horizontal="right" wrapText="1"/>
    </xf>
    <xf numFmtId="4" fontId="64" fillId="33" borderId="31" xfId="0" applyNumberFormat="1" applyFont="1" applyFill="1" applyBorder="1" applyAlignment="1">
      <alignment wrapText="1"/>
    </xf>
    <xf numFmtId="3" fontId="65" fillId="0" borderId="0" xfId="0" applyNumberFormat="1" applyFont="1" applyAlignment="1">
      <alignment horizontal="right"/>
    </xf>
    <xf numFmtId="0" fontId="65" fillId="0" borderId="11" xfId="0" applyNumberFormat="1" applyFont="1" applyFill="1" applyBorder="1" applyAlignment="1">
      <alignment wrapText="1"/>
    </xf>
    <xf numFmtId="4" fontId="5" fillId="29" borderId="10" xfId="49" applyNumberFormat="1" applyFont="1" applyFill="1" applyBorder="1" applyAlignment="1">
      <alignment horizontal="center" vertical="top" wrapText="1"/>
    </xf>
    <xf numFmtId="4" fontId="65" fillId="0" borderId="0" xfId="49" applyNumberFormat="1" applyFont="1" applyFill="1" applyBorder="1" applyAlignment="1">
      <alignment/>
    </xf>
    <xf numFmtId="4" fontId="5" fillId="0" borderId="14" xfId="49" applyNumberFormat="1" applyFont="1" applyFill="1" applyBorder="1" applyAlignment="1">
      <alignment horizontal="center" vertical="top" wrapText="1"/>
    </xf>
    <xf numFmtId="165" fontId="65" fillId="0" borderId="11" xfId="49" applyNumberFormat="1" applyFont="1" applyFill="1" applyBorder="1" applyAlignment="1">
      <alignment horizontal="right" wrapText="1"/>
    </xf>
    <xf numFmtId="165" fontId="65" fillId="0" borderId="38" xfId="49" applyNumberFormat="1" applyFont="1" applyFill="1" applyBorder="1" applyAlignment="1">
      <alignment horizontal="right" wrapText="1"/>
    </xf>
    <xf numFmtId="0" fontId="65" fillId="0" borderId="39" xfId="49" applyNumberFormat="1" applyFont="1" applyFill="1" applyBorder="1" applyAlignment="1">
      <alignment horizontal="right" wrapText="1"/>
    </xf>
    <xf numFmtId="0" fontId="65" fillId="0" borderId="15" xfId="0" applyFont="1" applyFill="1" applyBorder="1" applyAlignment="1">
      <alignment horizontal="left" vertical="center" wrapText="1"/>
    </xf>
    <xf numFmtId="165" fontId="65" fillId="0" borderId="10" xfId="49" applyNumberFormat="1" applyFont="1" applyFill="1" applyBorder="1" applyAlignment="1">
      <alignment horizontal="right" wrapText="1"/>
    </xf>
    <xf numFmtId="0" fontId="65" fillId="0" borderId="11" xfId="0" applyFont="1" applyFill="1" applyBorder="1" applyAlignment="1" quotePrefix="1">
      <alignment horizontal="left" vertical="center" wrapText="1"/>
    </xf>
    <xf numFmtId="4" fontId="65" fillId="0" borderId="0" xfId="49" applyNumberFormat="1" applyFont="1" applyBorder="1" applyAlignment="1">
      <alignment/>
    </xf>
    <xf numFmtId="10" fontId="66" fillId="0" borderId="0" xfId="0" applyNumberFormat="1" applyFont="1" applyAlignment="1">
      <alignment/>
    </xf>
    <xf numFmtId="10" fontId="5" fillId="29" borderId="10" xfId="53" applyNumberFormat="1" applyFont="1" applyFill="1" applyBorder="1" applyAlignment="1">
      <alignment horizontal="center" vertical="top"/>
      <protection/>
    </xf>
    <xf numFmtId="0" fontId="64" fillId="0" borderId="0" xfId="0" applyFont="1" applyAlignment="1">
      <alignment/>
    </xf>
    <xf numFmtId="4" fontId="64" fillId="0" borderId="0" xfId="0" applyNumberFormat="1" applyFont="1" applyAlignment="1">
      <alignment/>
    </xf>
    <xf numFmtId="10" fontId="64" fillId="0" borderId="0" xfId="0" applyNumberFormat="1" applyFont="1" applyAlignment="1">
      <alignment/>
    </xf>
    <xf numFmtId="0" fontId="68" fillId="0" borderId="11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165" fontId="65" fillId="0" borderId="10" xfId="49" applyNumberFormat="1" applyFont="1" applyBorder="1" applyAlignment="1">
      <alignment horizontal="right" vertical="center"/>
    </xf>
    <xf numFmtId="10" fontId="65" fillId="0" borderId="11" xfId="0" applyNumberFormat="1" applyFont="1" applyFill="1" applyBorder="1" applyAlignment="1">
      <alignment horizontal="right"/>
    </xf>
    <xf numFmtId="0" fontId="70" fillId="0" borderId="11" xfId="0" applyFont="1" applyBorder="1" applyAlignment="1">
      <alignment horizontal="left" vertical="center" wrapText="1"/>
    </xf>
    <xf numFmtId="3" fontId="64" fillId="0" borderId="40" xfId="0" applyNumberFormat="1" applyFont="1" applyFill="1" applyBorder="1" applyAlignment="1">
      <alignment horizontal="right" vertical="center" wrapText="1"/>
    </xf>
    <xf numFmtId="0" fontId="68" fillId="0" borderId="11" xfId="0" applyFont="1" applyBorder="1" applyAlignment="1">
      <alignment wrapText="1"/>
    </xf>
    <xf numFmtId="0" fontId="68" fillId="0" borderId="38" xfId="0" applyFont="1" applyBorder="1" applyAlignment="1">
      <alignment wrapText="1"/>
    </xf>
    <xf numFmtId="3" fontId="65" fillId="0" borderId="38" xfId="0" applyNumberFormat="1" applyFont="1" applyFill="1" applyBorder="1" applyAlignment="1">
      <alignment horizontal="right"/>
    </xf>
    <xf numFmtId="0" fontId="70" fillId="33" borderId="11" xfId="0" applyFont="1" applyFill="1" applyBorder="1" applyAlignment="1">
      <alignment wrapText="1"/>
    </xf>
    <xf numFmtId="4" fontId="64" fillId="33" borderId="38" xfId="0" applyNumberFormat="1" applyFont="1" applyFill="1" applyBorder="1" applyAlignment="1">
      <alignment horizontal="right"/>
    </xf>
    <xf numFmtId="10" fontId="64" fillId="33" borderId="11" xfId="0" applyNumberFormat="1" applyFont="1" applyFill="1" applyBorder="1" applyAlignment="1">
      <alignment horizontal="center"/>
    </xf>
    <xf numFmtId="10" fontId="65" fillId="0" borderId="0" xfId="0" applyNumberFormat="1" applyFont="1" applyAlignment="1">
      <alignment/>
    </xf>
    <xf numFmtId="0" fontId="5" fillId="29" borderId="28" xfId="53" applyFont="1" applyFill="1" applyBorder="1" applyAlignment="1">
      <alignment horizontal="center" vertical="top"/>
      <protection/>
    </xf>
    <xf numFmtId="0" fontId="64" fillId="29" borderId="25" xfId="54" applyFont="1" applyFill="1" applyBorder="1" applyAlignment="1">
      <alignment horizontal="center" vertical="center" wrapText="1"/>
      <protection/>
    </xf>
    <xf numFmtId="0" fontId="64" fillId="29" borderId="25" xfId="0" applyFont="1" applyFill="1" applyBorder="1" applyAlignment="1">
      <alignment horizontal="center" vertical="center"/>
    </xf>
    <xf numFmtId="0" fontId="71" fillId="0" borderId="10" xfId="54" applyFont="1" applyBorder="1" applyAlignment="1" applyProtection="1">
      <alignment horizontal="center" vertical="top"/>
      <protection hidden="1"/>
    </xf>
    <xf numFmtId="0" fontId="70" fillId="0" borderId="10" xfId="0" applyFont="1" applyFill="1" applyBorder="1" applyAlignment="1">
      <alignment vertical="center"/>
    </xf>
    <xf numFmtId="3" fontId="64" fillId="0" borderId="10" xfId="0" applyNumberFormat="1" applyFont="1" applyFill="1" applyBorder="1" applyAlignment="1">
      <alignment horizontal="right"/>
    </xf>
    <xf numFmtId="0" fontId="70" fillId="0" borderId="10" xfId="0" applyFont="1" applyFill="1" applyBorder="1" applyAlignment="1">
      <alignment vertical="center" wrapText="1"/>
    </xf>
    <xf numFmtId="0" fontId="65" fillId="0" borderId="10" xfId="0" applyFont="1" applyBorder="1" applyAlignment="1">
      <alignment horizontal="center"/>
    </xf>
    <xf numFmtId="0" fontId="68" fillId="0" borderId="10" xfId="0" applyFont="1" applyFill="1" applyBorder="1" applyAlignment="1">
      <alignment horizontal="left" vertical="center" wrapText="1" indent="1"/>
    </xf>
    <xf numFmtId="3" fontId="68" fillId="0" borderId="10" xfId="0" applyNumberFormat="1" applyFont="1" applyFill="1" applyBorder="1" applyAlignment="1">
      <alignment horizontal="right" vertical="center"/>
    </xf>
    <xf numFmtId="0" fontId="71" fillId="0" borderId="33" xfId="54" applyFont="1" applyBorder="1" applyAlignment="1" applyProtection="1">
      <alignment horizontal="center" vertical="top"/>
      <protection hidden="1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 quotePrefix="1">
      <alignment horizontal="center"/>
    </xf>
    <xf numFmtId="0" fontId="68" fillId="0" borderId="10" xfId="0" applyFont="1" applyFill="1" applyBorder="1" applyAlignment="1">
      <alignment horizontal="left" vertical="center" indent="1"/>
    </xf>
    <xf numFmtId="0" fontId="72" fillId="33" borderId="10" xfId="54" applyFont="1" applyFill="1" applyBorder="1" applyAlignment="1" applyProtection="1">
      <alignment horizontal="center" vertical="top"/>
      <protection hidden="1"/>
    </xf>
    <xf numFmtId="0" fontId="70" fillId="33" borderId="10" xfId="0" applyFont="1" applyFill="1" applyBorder="1" applyAlignment="1">
      <alignment vertical="center"/>
    </xf>
    <xf numFmtId="3" fontId="64" fillId="33" borderId="10" xfId="0" applyNumberFormat="1" applyFont="1" applyFill="1" applyBorder="1" applyAlignment="1">
      <alignment horizontal="right"/>
    </xf>
    <xf numFmtId="0" fontId="58" fillId="29" borderId="25" xfId="54" applyFont="1" applyFill="1" applyBorder="1" applyAlignment="1">
      <alignment horizontal="center" vertical="center" wrapText="1"/>
      <protection/>
    </xf>
    <xf numFmtId="3" fontId="58" fillId="0" borderId="35" xfId="0" applyNumberFormat="1" applyFont="1" applyFill="1" applyBorder="1" applyAlignment="1" applyProtection="1">
      <alignment horizontal="right"/>
      <protection locked="0"/>
    </xf>
    <xf numFmtId="3" fontId="58" fillId="0" borderId="10" xfId="0" applyNumberFormat="1" applyFont="1" applyBorder="1" applyAlignment="1">
      <alignment/>
    </xf>
    <xf numFmtId="0" fontId="3" fillId="0" borderId="10" xfId="54" applyFont="1" applyBorder="1" applyAlignment="1" applyProtection="1">
      <alignment horizontal="center" vertical="top"/>
      <protection hidden="1"/>
    </xf>
    <xf numFmtId="0" fontId="3" fillId="0" borderId="27" xfId="0" applyFont="1" applyFill="1" applyBorder="1" applyAlignment="1">
      <alignment vertical="center"/>
    </xf>
    <xf numFmtId="3" fontId="3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0" fontId="3" fillId="0" borderId="27" xfId="0" applyFont="1" applyFill="1" applyBorder="1" applyAlignment="1">
      <alignment vertical="center" wrapText="1"/>
    </xf>
    <xf numFmtId="3" fontId="58" fillId="33" borderId="10" xfId="0" applyNumberFormat="1" applyFont="1" applyFill="1" applyBorder="1" applyAlignment="1">
      <alignment/>
    </xf>
    <xf numFmtId="3" fontId="41" fillId="0" borderId="0" xfId="0" applyNumberFormat="1" applyFont="1" applyAlignment="1">
      <alignment/>
    </xf>
    <xf numFmtId="0" fontId="73" fillId="0" borderId="0" xfId="0" applyFont="1" applyAlignment="1">
      <alignment vertical="center"/>
    </xf>
    <xf numFmtId="0" fontId="74" fillId="0" borderId="0" xfId="0" applyFont="1" applyAlignment="1">
      <alignment/>
    </xf>
    <xf numFmtId="0" fontId="8" fillId="0" borderId="0" xfId="54" applyFont="1" applyFill="1" applyBorder="1">
      <alignment/>
      <protection/>
    </xf>
    <xf numFmtId="0" fontId="9" fillId="0" borderId="0" xfId="54" applyFont="1" applyFill="1" applyBorder="1">
      <alignment/>
      <protection/>
    </xf>
    <xf numFmtId="0" fontId="8" fillId="0" borderId="0" xfId="54" applyFont="1" applyFill="1" applyBorder="1" applyAlignment="1">
      <alignment horizontal="left" wrapText="1"/>
      <protection/>
    </xf>
    <xf numFmtId="0" fontId="9" fillId="0" borderId="0" xfId="54" applyFont="1" applyFill="1" applyBorder="1" applyAlignment="1">
      <alignment horizontal="left"/>
      <protection/>
    </xf>
    <xf numFmtId="0" fontId="8" fillId="0" borderId="0" xfId="54" applyFont="1" applyFill="1" applyBorder="1" applyAlignment="1">
      <alignment horizontal="left" vertical="top"/>
      <protection/>
    </xf>
    <xf numFmtId="0" fontId="9" fillId="0" borderId="0" xfId="54" applyFont="1" applyFill="1" applyBorder="1" applyAlignment="1">
      <alignment vertical="top" wrapText="1"/>
      <protection/>
    </xf>
    <xf numFmtId="166" fontId="9" fillId="0" borderId="41" xfId="54" applyNumberFormat="1" applyFont="1" applyFill="1" applyBorder="1" applyAlignment="1">
      <alignment horizontal="left" vertical="center" wrapText="1"/>
      <protection/>
    </xf>
    <xf numFmtId="166" fontId="9" fillId="0" borderId="41" xfId="54" applyNumberFormat="1" applyFont="1" applyFill="1" applyBorder="1" applyAlignment="1">
      <alignment vertical="center" wrapText="1"/>
      <protection/>
    </xf>
    <xf numFmtId="0" fontId="9" fillId="0" borderId="41" xfId="54" applyFont="1" applyFill="1" applyBorder="1" applyAlignment="1">
      <alignment horizontal="left" vertical="top" wrapText="1"/>
      <protection/>
    </xf>
    <xf numFmtId="0" fontId="9" fillId="0" borderId="41" xfId="54" applyFont="1" applyFill="1" applyBorder="1" applyAlignment="1">
      <alignment vertical="top" wrapText="1"/>
      <protection/>
    </xf>
    <xf numFmtId="0" fontId="9" fillId="0" borderId="0" xfId="54" applyFont="1" applyFill="1">
      <alignment/>
      <protection/>
    </xf>
    <xf numFmtId="0" fontId="73" fillId="0" borderId="16" xfId="54" applyFont="1" applyFill="1" applyBorder="1" applyAlignment="1">
      <alignment horizontal="center" vertical="center" wrapText="1"/>
      <protection/>
    </xf>
    <xf numFmtId="0" fontId="73" fillId="0" borderId="11" xfId="54" applyFont="1" applyFill="1" applyBorder="1" applyAlignment="1">
      <alignment horizontal="center" vertical="center" wrapText="1"/>
      <protection/>
    </xf>
    <xf numFmtId="0" fontId="74" fillId="0" borderId="10" xfId="55" applyFont="1" applyFill="1" applyBorder="1" quotePrefix="1">
      <alignment/>
      <protection/>
    </xf>
    <xf numFmtId="0" fontId="74" fillId="0" borderId="10" xfId="55" applyFont="1" applyFill="1" applyBorder="1">
      <alignment/>
      <protection/>
    </xf>
    <xf numFmtId="165" fontId="73" fillId="0" borderId="38" xfId="47" applyNumberFormat="1" applyFont="1" applyFill="1" applyBorder="1" applyAlignment="1">
      <alignment horizontal="center" vertical="center" wrapText="1"/>
    </xf>
    <xf numFmtId="165" fontId="73" fillId="0" borderId="11" xfId="47" applyNumberFormat="1" applyFont="1" applyFill="1" applyBorder="1" applyAlignment="1">
      <alignment horizontal="center" vertical="center" wrapText="1"/>
    </xf>
    <xf numFmtId="165" fontId="73" fillId="0" borderId="38" xfId="47" applyNumberFormat="1" applyFont="1" applyFill="1" applyBorder="1" applyAlignment="1">
      <alignment horizontal="right" vertical="center" wrapText="1"/>
    </xf>
    <xf numFmtId="165" fontId="73" fillId="0" borderId="11" xfId="47" applyNumberFormat="1" applyFont="1" applyFill="1" applyBorder="1" applyAlignment="1">
      <alignment horizontal="right" vertical="center" wrapText="1"/>
    </xf>
    <xf numFmtId="0" fontId="74" fillId="0" borderId="25" xfId="55" applyFont="1" applyFill="1" applyBorder="1">
      <alignment/>
      <protection/>
    </xf>
    <xf numFmtId="165" fontId="73" fillId="0" borderId="39" xfId="47" applyNumberFormat="1" applyFont="1" applyFill="1" applyBorder="1" applyAlignment="1">
      <alignment horizontal="right" vertical="center" wrapText="1"/>
    </xf>
    <xf numFmtId="165" fontId="73" fillId="0" borderId="16" xfId="47" applyNumberFormat="1" applyFont="1" applyFill="1" applyBorder="1" applyAlignment="1">
      <alignment horizontal="right" vertical="center" wrapText="1"/>
    </xf>
    <xf numFmtId="0" fontId="74" fillId="0" borderId="11" xfId="55" applyFont="1" applyFill="1" applyBorder="1">
      <alignment/>
      <protection/>
    </xf>
    <xf numFmtId="0" fontId="73" fillId="0" borderId="29" xfId="54" applyFont="1" applyFill="1" applyBorder="1" applyAlignment="1">
      <alignment horizontal="left" vertical="center" wrapText="1"/>
      <protection/>
    </xf>
    <xf numFmtId="4" fontId="73" fillId="0" borderId="29" xfId="54" applyNumberFormat="1" applyFont="1" applyFill="1" applyBorder="1" applyAlignment="1">
      <alignment horizontal="right" wrapText="1"/>
      <protection/>
    </xf>
    <xf numFmtId="0" fontId="73" fillId="0" borderId="0" xfId="54" applyFont="1" applyFill="1" applyBorder="1" applyAlignment="1">
      <alignment horizontal="left" vertical="center" wrapText="1"/>
      <protection/>
    </xf>
    <xf numFmtId="4" fontId="73" fillId="0" borderId="0" xfId="54" applyNumberFormat="1" applyFont="1" applyFill="1" applyBorder="1" applyAlignment="1">
      <alignment horizontal="right" wrapText="1"/>
      <protection/>
    </xf>
    <xf numFmtId="0" fontId="2" fillId="28" borderId="42" xfId="0" applyFont="1" applyFill="1" applyBorder="1" applyAlignment="1" applyProtection="1">
      <alignment horizontal="center" vertical="center"/>
      <protection locked="0"/>
    </xf>
    <xf numFmtId="0" fontId="2" fillId="28" borderId="43" xfId="0" applyFont="1" applyFill="1" applyBorder="1" applyAlignment="1" applyProtection="1">
      <alignment horizontal="center" vertical="center"/>
      <protection locked="0"/>
    </xf>
    <xf numFmtId="0" fontId="65" fillId="0" borderId="25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justify" vertical="center"/>
    </xf>
    <xf numFmtId="0" fontId="2" fillId="29" borderId="26" xfId="53" applyFont="1" applyFill="1" applyBorder="1" applyAlignment="1">
      <alignment horizontal="left" vertical="center" wrapText="1"/>
      <protection/>
    </xf>
    <xf numFmtId="0" fontId="2" fillId="29" borderId="28" xfId="53" applyFont="1" applyFill="1" applyBorder="1" applyAlignment="1">
      <alignment horizontal="left" vertical="center" wrapText="1"/>
      <protection/>
    </xf>
    <xf numFmtId="0" fontId="65" fillId="0" borderId="0" xfId="0" applyFont="1" applyAlignment="1">
      <alignment/>
    </xf>
    <xf numFmtId="0" fontId="7" fillId="34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5" fillId="29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9" borderId="26" xfId="53" applyFont="1" applyFill="1" applyBorder="1" applyAlignment="1">
      <alignment horizontal="left" vertical="top" wrapText="1"/>
      <protection/>
    </xf>
    <xf numFmtId="0" fontId="5" fillId="29" borderId="27" xfId="53" applyFont="1" applyFill="1" applyBorder="1" applyAlignment="1">
      <alignment horizontal="left" vertical="top" wrapText="1"/>
      <protection/>
    </xf>
    <xf numFmtId="0" fontId="5" fillId="29" borderId="28" xfId="53" applyFont="1" applyFill="1" applyBorder="1" applyAlignment="1">
      <alignment horizontal="left" vertical="top" wrapText="1"/>
      <protection/>
    </xf>
    <xf numFmtId="0" fontId="5" fillId="29" borderId="10" xfId="53" applyFont="1" applyFill="1" applyBorder="1" applyAlignment="1">
      <alignment horizontal="center" vertical="top" wrapText="1"/>
      <protection/>
    </xf>
    <xf numFmtId="0" fontId="5" fillId="29" borderId="27" xfId="0" applyFont="1" applyFill="1" applyBorder="1" applyAlignment="1">
      <alignment horizontal="center" vertical="center"/>
    </xf>
    <xf numFmtId="0" fontId="5" fillId="29" borderId="28" xfId="0" applyFont="1" applyFill="1" applyBorder="1" applyAlignment="1">
      <alignment horizontal="center" vertical="center"/>
    </xf>
    <xf numFmtId="0" fontId="5" fillId="29" borderId="26" xfId="53" applyFont="1" applyFill="1" applyBorder="1" applyAlignment="1">
      <alignment horizontal="left" vertical="top"/>
      <protection/>
    </xf>
    <xf numFmtId="0" fontId="5" fillId="29" borderId="27" xfId="53" applyFont="1" applyFill="1" applyBorder="1" applyAlignment="1">
      <alignment horizontal="left" vertical="top"/>
      <protection/>
    </xf>
    <xf numFmtId="0" fontId="5" fillId="29" borderId="28" xfId="53" applyFont="1" applyFill="1" applyBorder="1" applyAlignment="1">
      <alignment horizontal="left" vertical="top"/>
      <protection/>
    </xf>
    <xf numFmtId="0" fontId="8" fillId="0" borderId="51" xfId="54" applyFont="1" applyFill="1" applyBorder="1" applyAlignment="1">
      <alignment horizontal="left" wrapText="1"/>
      <protection/>
    </xf>
    <xf numFmtId="0" fontId="10" fillId="0" borderId="14" xfId="54" applyFont="1" applyFill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36"/>
  <sheetViews>
    <sheetView tabSelected="1" zoomScaleSheetLayoutView="100" zoomScalePageLayoutView="0" workbookViewId="0" topLeftCell="A1">
      <selection activeCell="A1" sqref="A1:B1"/>
    </sheetView>
  </sheetViews>
  <sheetFormatPr defaultColWidth="12.8515625" defaultRowHeight="15"/>
  <cols>
    <col min="1" max="1" width="14.7109375" style="2" customWidth="1"/>
    <col min="2" max="2" width="63.7109375" style="2" bestFit="1" customWidth="1"/>
    <col min="3" max="16384" width="12.8515625" style="2" customWidth="1"/>
  </cols>
  <sheetData>
    <row r="1" spans="1:3" ht="34.5" customHeight="1">
      <c r="A1" s="374" t="s">
        <v>184</v>
      </c>
      <c r="B1" s="375"/>
      <c r="C1" s="1"/>
    </row>
    <row r="2" spans="1:2" ht="15" customHeight="1">
      <c r="A2" s="34" t="s">
        <v>181</v>
      </c>
      <c r="B2" s="33" t="s">
        <v>182</v>
      </c>
    </row>
    <row r="3" spans="1:2" ht="11.25">
      <c r="A3" s="36"/>
      <c r="B3" s="40"/>
    </row>
    <row r="4" spans="1:2" ht="11.25">
      <c r="A4" s="37"/>
      <c r="B4" s="41" t="s">
        <v>224</v>
      </c>
    </row>
    <row r="5" spans="1:2" ht="11.25">
      <c r="A5" s="37"/>
      <c r="B5" s="41"/>
    </row>
    <row r="6" spans="1:2" ht="11.25">
      <c r="A6" s="37"/>
      <c r="B6" s="49" t="s">
        <v>0</v>
      </c>
    </row>
    <row r="7" spans="1:2" ht="11.25">
      <c r="A7" s="37" t="s">
        <v>1</v>
      </c>
      <c r="B7" s="42" t="s">
        <v>2</v>
      </c>
    </row>
    <row r="8" spans="1:2" ht="11.25">
      <c r="A8" s="37" t="s">
        <v>3</v>
      </c>
      <c r="B8" s="42" t="s">
        <v>4</v>
      </c>
    </row>
    <row r="9" spans="1:2" ht="11.25">
      <c r="A9" s="37" t="s">
        <v>5</v>
      </c>
      <c r="B9" s="42" t="s">
        <v>6</v>
      </c>
    </row>
    <row r="10" spans="1:2" ht="11.25">
      <c r="A10" s="37" t="s">
        <v>7</v>
      </c>
      <c r="B10" s="42" t="s">
        <v>8</v>
      </c>
    </row>
    <row r="11" spans="1:2" ht="11.25">
      <c r="A11" s="37" t="s">
        <v>9</v>
      </c>
      <c r="B11" s="42" t="s">
        <v>10</v>
      </c>
    </row>
    <row r="12" spans="1:2" ht="11.25">
      <c r="A12" s="37" t="s">
        <v>11</v>
      </c>
      <c r="B12" s="42" t="s">
        <v>12</v>
      </c>
    </row>
    <row r="13" spans="1:2" ht="11.25">
      <c r="A13" s="37" t="s">
        <v>13</v>
      </c>
      <c r="B13" s="42" t="s">
        <v>14</v>
      </c>
    </row>
    <row r="14" spans="1:2" ht="11.25">
      <c r="A14" s="37" t="s">
        <v>15</v>
      </c>
      <c r="B14" s="42" t="s">
        <v>16</v>
      </c>
    </row>
    <row r="15" spans="1:2" ht="11.25">
      <c r="A15" s="37" t="s">
        <v>17</v>
      </c>
      <c r="B15" s="42" t="s">
        <v>18</v>
      </c>
    </row>
    <row r="16" spans="1:2" ht="11.25">
      <c r="A16" s="37" t="s">
        <v>19</v>
      </c>
      <c r="B16" s="42" t="s">
        <v>20</v>
      </c>
    </row>
    <row r="17" spans="1:2" ht="11.25">
      <c r="A17" s="37" t="s">
        <v>21</v>
      </c>
      <c r="B17" s="42" t="s">
        <v>22</v>
      </c>
    </row>
    <row r="18" spans="1:2" ht="11.25">
      <c r="A18" s="37" t="s">
        <v>23</v>
      </c>
      <c r="B18" s="42" t="s">
        <v>24</v>
      </c>
    </row>
    <row r="19" spans="1:2" ht="11.25">
      <c r="A19" s="37" t="s">
        <v>25</v>
      </c>
      <c r="B19" s="42" t="s">
        <v>26</v>
      </c>
    </row>
    <row r="20" spans="1:2" ht="11.25">
      <c r="A20" s="37" t="s">
        <v>27</v>
      </c>
      <c r="B20" s="42" t="s">
        <v>28</v>
      </c>
    </row>
    <row r="21" spans="1:2" ht="11.25">
      <c r="A21" s="37" t="s">
        <v>29</v>
      </c>
      <c r="B21" s="42" t="s">
        <v>30</v>
      </c>
    </row>
    <row r="22" spans="1:2" ht="11.25">
      <c r="A22" s="37" t="s">
        <v>31</v>
      </c>
      <c r="B22" s="42" t="s">
        <v>32</v>
      </c>
    </row>
    <row r="23" spans="1:2" ht="11.25">
      <c r="A23" s="37" t="s">
        <v>33</v>
      </c>
      <c r="B23" s="42" t="s">
        <v>34</v>
      </c>
    </row>
    <row r="24" spans="1:2" ht="11.25">
      <c r="A24" s="37" t="s">
        <v>35</v>
      </c>
      <c r="B24" s="42" t="s">
        <v>36</v>
      </c>
    </row>
    <row r="25" spans="1:2" ht="11.25">
      <c r="A25" s="37" t="s">
        <v>37</v>
      </c>
      <c r="B25" s="42" t="s">
        <v>38</v>
      </c>
    </row>
    <row r="26" spans="1:2" ht="11.25">
      <c r="A26" s="37" t="s">
        <v>39</v>
      </c>
      <c r="B26" s="42" t="s">
        <v>40</v>
      </c>
    </row>
    <row r="27" spans="1:2" ht="11.25">
      <c r="A27" s="37" t="s">
        <v>41</v>
      </c>
      <c r="B27" s="42" t="s">
        <v>42</v>
      </c>
    </row>
    <row r="28" spans="1:2" ht="11.25">
      <c r="A28" s="37"/>
      <c r="B28" s="42"/>
    </row>
    <row r="29" spans="1:2" ht="11.25">
      <c r="A29" s="37"/>
      <c r="B29" s="49"/>
    </row>
    <row r="30" spans="1:2" ht="11.25">
      <c r="A30" s="37" t="s">
        <v>240</v>
      </c>
      <c r="B30" s="42" t="s">
        <v>222</v>
      </c>
    </row>
    <row r="31" spans="1:2" ht="11.25">
      <c r="A31" s="37" t="s">
        <v>241</v>
      </c>
      <c r="B31" s="42" t="s">
        <v>223</v>
      </c>
    </row>
    <row r="32" spans="1:2" ht="11.25">
      <c r="A32" s="37"/>
      <c r="B32" s="42"/>
    </row>
    <row r="33" spans="1:2" ht="11.25">
      <c r="A33" s="37"/>
      <c r="B33" s="41" t="s">
        <v>225</v>
      </c>
    </row>
    <row r="34" spans="1:2" ht="11.25">
      <c r="A34" s="37" t="s">
        <v>237</v>
      </c>
      <c r="B34" s="42" t="s">
        <v>44</v>
      </c>
    </row>
    <row r="35" spans="1:2" ht="11.25">
      <c r="A35" s="37"/>
      <c r="B35" s="42" t="s">
        <v>45</v>
      </c>
    </row>
    <row r="36" spans="1:2" ht="12" thickBot="1">
      <c r="A36" s="38"/>
      <c r="B36" s="39"/>
    </row>
  </sheetData>
  <sheetProtection password="EDBA" sheet="1" formatCells="0" formatColumns="0" formatRows="0" autoFilter="0" pivotTables="0"/>
  <mergeCells count="1">
    <mergeCell ref="A1:B1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0.7109375" style="64" customWidth="1"/>
    <col min="2" max="2" width="50.7109375" style="64" customWidth="1"/>
    <col min="3" max="5" width="17.7109375" style="65" customWidth="1"/>
    <col min="6" max="6" width="17.7109375" style="64" customWidth="1"/>
    <col min="7" max="16384" width="11.421875" style="64" customWidth="1"/>
  </cols>
  <sheetData>
    <row r="1" spans="1:6" ht="15">
      <c r="A1" s="59" t="s">
        <v>46</v>
      </c>
      <c r="B1" s="59"/>
      <c r="C1" s="60"/>
      <c r="D1" s="60"/>
      <c r="E1" s="60"/>
      <c r="F1" s="63"/>
    </row>
    <row r="2" spans="1:5" ht="15">
      <c r="A2" s="59" t="s">
        <v>226</v>
      </c>
      <c r="B2" s="59"/>
      <c r="C2" s="60"/>
      <c r="D2" s="60"/>
      <c r="E2" s="60"/>
    </row>
    <row r="3" ht="11.25" customHeight="1"/>
    <row r="4" ht="15">
      <c r="F4" s="68" t="s">
        <v>85</v>
      </c>
    </row>
    <row r="5" spans="1:5" ht="11.25" customHeight="1">
      <c r="A5" s="177" t="s">
        <v>174</v>
      </c>
      <c r="B5" s="177"/>
      <c r="C5" s="178"/>
      <c r="D5" s="178"/>
      <c r="E5" s="178"/>
    </row>
    <row r="6" spans="1:5" s="75" customFormat="1" ht="15">
      <c r="A6" s="179"/>
      <c r="B6" s="179"/>
      <c r="C6" s="178"/>
      <c r="D6" s="178"/>
      <c r="E6" s="178"/>
    </row>
    <row r="7" spans="1:6" ht="15" customHeight="1">
      <c r="A7" s="71" t="s">
        <v>49</v>
      </c>
      <c r="B7" s="72" t="s">
        <v>50</v>
      </c>
      <c r="C7" s="165" t="s">
        <v>79</v>
      </c>
      <c r="D7" s="165" t="s">
        <v>80</v>
      </c>
      <c r="E7" s="165" t="s">
        <v>81</v>
      </c>
      <c r="F7" s="164" t="s">
        <v>82</v>
      </c>
    </row>
    <row r="8" spans="1:6" ht="15">
      <c r="A8" s="180" t="s">
        <v>447</v>
      </c>
      <c r="B8" s="180" t="s">
        <v>448</v>
      </c>
      <c r="C8" s="124">
        <v>31271014</v>
      </c>
      <c r="D8" s="181">
        <v>32047862</v>
      </c>
      <c r="E8" s="181">
        <f>D8-C8</f>
        <v>776848</v>
      </c>
      <c r="F8" s="182"/>
    </row>
    <row r="9" spans="1:6" ht="15">
      <c r="A9" s="136"/>
      <c r="B9" s="136" t="s">
        <v>83</v>
      </c>
      <c r="C9" s="130">
        <f>SUM(C8:C8)</f>
        <v>31271014</v>
      </c>
      <c r="D9" s="130">
        <f>SUM(D8:D8)</f>
        <v>32047862</v>
      </c>
      <c r="E9" s="130">
        <f>SUM(E8:E8)</f>
        <v>776848</v>
      </c>
      <c r="F9" s="136"/>
    </row>
    <row r="10" spans="1:6" ht="15">
      <c r="A10" s="99"/>
      <c r="B10" s="99"/>
      <c r="C10" s="100"/>
      <c r="D10" s="100"/>
      <c r="E10" s="100"/>
      <c r="F10" s="99"/>
    </row>
    <row r="11" spans="1:6" ht="15">
      <c r="A11" s="99"/>
      <c r="B11" s="99"/>
      <c r="C11" s="100"/>
      <c r="D11" s="100"/>
      <c r="E11" s="100"/>
      <c r="F11" s="99"/>
    </row>
    <row r="12" spans="1:6" ht="15">
      <c r="A12" s="99"/>
      <c r="B12" s="99"/>
      <c r="C12" s="100"/>
      <c r="D12" s="100"/>
      <c r="E12" s="100"/>
      <c r="F12" s="99"/>
    </row>
    <row r="13" spans="1:6" ht="11.25" customHeight="1">
      <c r="A13" s="183" t="s">
        <v>178</v>
      </c>
      <c r="B13" s="183"/>
      <c r="C13" s="184"/>
      <c r="D13" s="184"/>
      <c r="E13" s="166"/>
      <c r="F13" s="118" t="s">
        <v>86</v>
      </c>
    </row>
    <row r="14" spans="1:3" ht="15">
      <c r="A14" s="144"/>
      <c r="B14" s="144"/>
      <c r="C14" s="86"/>
    </row>
    <row r="15" spans="1:6" ht="15" customHeight="1">
      <c r="A15" s="71" t="s">
        <v>49</v>
      </c>
      <c r="B15" s="72" t="s">
        <v>50</v>
      </c>
      <c r="C15" s="165" t="s">
        <v>79</v>
      </c>
      <c r="D15" s="165" t="s">
        <v>80</v>
      </c>
      <c r="E15" s="165" t="s">
        <v>81</v>
      </c>
      <c r="F15" s="164" t="s">
        <v>82</v>
      </c>
    </row>
    <row r="16" spans="1:6" ht="30">
      <c r="A16" s="185" t="s">
        <v>449</v>
      </c>
      <c r="B16" s="185" t="s">
        <v>450</v>
      </c>
      <c r="C16" s="186">
        <v>13141439</v>
      </c>
      <c r="D16" s="186">
        <v>12812875</v>
      </c>
      <c r="E16" s="187">
        <f>D16-C16</f>
        <v>-328564</v>
      </c>
      <c r="F16" s="182"/>
    </row>
    <row r="17" spans="1:6" ht="15">
      <c r="A17" s="188"/>
      <c r="B17" s="188" t="s">
        <v>83</v>
      </c>
      <c r="C17" s="189">
        <f>SUM(C16:C16)</f>
        <v>13141439</v>
      </c>
      <c r="D17" s="189">
        <f>SUM(D16:D16)</f>
        <v>12812875</v>
      </c>
      <c r="E17" s="189">
        <f>SUM(E16:E16)</f>
        <v>-328564</v>
      </c>
      <c r="F17" s="190"/>
    </row>
    <row r="18" spans="1:6" ht="15">
      <c r="A18" s="191"/>
      <c r="B18" s="192"/>
      <c r="C18" s="193"/>
      <c r="D18" s="193"/>
      <c r="E18" s="193"/>
      <c r="F18" s="192"/>
    </row>
  </sheetData>
  <sheetProtection/>
  <dataValidations count="6">
    <dataValidation allowBlank="1" showInputMessage="1" showErrorMessage="1" prompt="Indicar el medio como se está amortizando el intangible, por tiempo, por uso." sqref="F7 F15"/>
    <dataValidation allowBlank="1" showInputMessage="1" showErrorMessage="1" prompt="Importe final del periodo que corresponde la cuenta pública presentada (mensual:  enero, febrero, marzo, etc.; trimestral: 1er, 2do, 3ro. o 4to.)." sqref="D7 D15"/>
    <dataValidation allowBlank="1" showInputMessage="1" showErrorMessage="1" prompt="Diferencia entre el saldo final y el inicial presentados." sqref="E7 E15"/>
    <dataValidation allowBlank="1" showInputMessage="1" showErrorMessage="1" prompt="Saldo al 31 de diciembre del año anterior a la cuenta pública que se presenta." sqref="C7 C15"/>
    <dataValidation allowBlank="1" showInputMessage="1" showErrorMessage="1" prompt="Corresponde al número de la cuenta de acuerdo al Plan de Cuentas emitido por el CONAC (DOF 22/11/2010)." sqref="A7 A15"/>
    <dataValidation allowBlank="1" showInputMessage="1" showErrorMessage="1" prompt="Corresponde al nombre o descripción de la cuenta de acuerdo al Plan de Cuentas emitido por el CONAC." sqref="B7 B15"/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8" sqref="A8:H8"/>
    </sheetView>
  </sheetViews>
  <sheetFormatPr defaultColWidth="11.421875" defaultRowHeight="15"/>
  <cols>
    <col min="1" max="1" width="20.7109375" style="15" customWidth="1"/>
    <col min="2" max="7" width="11.421875" style="15" customWidth="1"/>
    <col min="8" max="8" width="17.7109375" style="15" customWidth="1"/>
    <col min="9" max="16384" width="11.421875" style="15" customWidth="1"/>
  </cols>
  <sheetData>
    <row r="1" spans="1:8" ht="11.25">
      <c r="A1" s="3" t="s">
        <v>46</v>
      </c>
      <c r="B1" s="3"/>
      <c r="C1" s="3"/>
      <c r="D1" s="3"/>
      <c r="E1" s="3"/>
      <c r="F1" s="3"/>
      <c r="G1" s="3"/>
      <c r="H1" s="5"/>
    </row>
    <row r="2" spans="1:8" ht="11.25">
      <c r="A2" s="3" t="s">
        <v>226</v>
      </c>
      <c r="B2" s="3"/>
      <c r="C2" s="3"/>
      <c r="D2" s="3"/>
      <c r="E2" s="3"/>
      <c r="F2" s="3"/>
      <c r="G2" s="3"/>
      <c r="H2" s="6"/>
    </row>
    <row r="3" spans="1:8" ht="11.25">
      <c r="A3" s="3"/>
      <c r="B3" s="3"/>
      <c r="C3" s="3"/>
      <c r="D3" s="3"/>
      <c r="E3" s="3"/>
      <c r="F3" s="3"/>
      <c r="G3" s="3"/>
      <c r="H3" s="6"/>
    </row>
    <row r="4" spans="1:8" ht="11.25" customHeight="1">
      <c r="A4" s="6"/>
      <c r="B4" s="6"/>
      <c r="C4" s="6"/>
      <c r="D4" s="6"/>
      <c r="E4" s="6"/>
      <c r="F4" s="6"/>
      <c r="G4" s="3"/>
      <c r="H4" s="54"/>
    </row>
    <row r="5" spans="1:8" ht="11.25" customHeight="1">
      <c r="A5" s="16" t="s">
        <v>88</v>
      </c>
      <c r="B5" s="17"/>
      <c r="C5" s="54"/>
      <c r="D5" s="54"/>
      <c r="E5" s="14"/>
      <c r="F5" s="14"/>
      <c r="G5" s="14"/>
      <c r="H5" s="53" t="s">
        <v>87</v>
      </c>
    </row>
    <row r="6" spans="10:17" ht="11.25">
      <c r="J6" s="380"/>
      <c r="K6" s="380"/>
      <c r="L6" s="380"/>
      <c r="M6" s="380"/>
      <c r="N6" s="380"/>
      <c r="O6" s="380"/>
      <c r="P6" s="380"/>
      <c r="Q6" s="380"/>
    </row>
    <row r="7" ht="11.25">
      <c r="A7" s="3" t="s">
        <v>89</v>
      </c>
    </row>
    <row r="8" spans="1:8" ht="52.5" customHeight="1">
      <c r="A8" s="381" t="s">
        <v>451</v>
      </c>
      <c r="B8" s="381"/>
      <c r="C8" s="381"/>
      <c r="D8" s="381"/>
      <c r="E8" s="381"/>
      <c r="F8" s="381"/>
      <c r="G8" s="381"/>
      <c r="H8" s="381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SheetLayoutView="100" zoomScalePageLayoutView="0" workbookViewId="0" topLeftCell="A1">
      <selection activeCell="A9" sqref="A9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1" spans="1:4" ht="11.25">
      <c r="A1" s="18" t="s">
        <v>46</v>
      </c>
      <c r="B1" s="18"/>
      <c r="C1" s="4"/>
      <c r="D1" s="5"/>
    </row>
    <row r="2" spans="1:3" ht="11.25">
      <c r="A2" s="18" t="s">
        <v>226</v>
      </c>
      <c r="B2" s="18"/>
      <c r="C2" s="4"/>
    </row>
    <row r="3" spans="1:4" ht="11.25">
      <c r="A3" s="12"/>
      <c r="B3" s="12"/>
      <c r="C3" s="19"/>
      <c r="D3" s="12"/>
    </row>
    <row r="4" spans="1:4" ht="11.25">
      <c r="A4" s="12"/>
      <c r="B4" s="12"/>
      <c r="C4" s="19"/>
      <c r="D4" s="12"/>
    </row>
    <row r="5" spans="1:4" s="11" customFormat="1" ht="11.25" customHeight="1">
      <c r="A5" s="382" t="s">
        <v>175</v>
      </c>
      <c r="B5" s="383"/>
      <c r="C5" s="20"/>
      <c r="D5" s="21" t="s">
        <v>90</v>
      </c>
    </row>
    <row r="6" spans="1:4" ht="11.25">
      <c r="A6" s="22"/>
      <c r="B6" s="22"/>
      <c r="C6" s="23"/>
      <c r="D6" s="22"/>
    </row>
    <row r="7" spans="1:4" ht="15" customHeight="1">
      <c r="A7" s="8" t="s">
        <v>49</v>
      </c>
      <c r="B7" s="9" t="s">
        <v>50</v>
      </c>
      <c r="C7" s="10" t="s">
        <v>51</v>
      </c>
      <c r="D7" s="13" t="s">
        <v>64</v>
      </c>
    </row>
    <row r="8" spans="1:4" ht="11.25">
      <c r="A8" s="27"/>
      <c r="B8" s="27"/>
      <c r="C8" s="26"/>
      <c r="D8" s="28"/>
    </row>
    <row r="9" spans="1:4" ht="11.25">
      <c r="A9" s="27" t="s">
        <v>452</v>
      </c>
      <c r="B9" s="27"/>
      <c r="C9" s="29"/>
      <c r="D9" s="28"/>
    </row>
    <row r="10" spans="1:4" ht="11.25">
      <c r="A10" s="27"/>
      <c r="B10" s="27"/>
      <c r="C10" s="29"/>
      <c r="D10" s="30"/>
    </row>
    <row r="11" spans="1:4" ht="11.25">
      <c r="A11" s="25"/>
      <c r="B11" s="25" t="s">
        <v>55</v>
      </c>
      <c r="C11" s="24">
        <f>SUM(C8:C10)</f>
        <v>0</v>
      </c>
      <c r="D11" s="31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90" zoomScalePageLayoutView="0" workbookViewId="0" topLeftCell="A1">
      <selection activeCell="H23" sqref="H23"/>
    </sheetView>
  </sheetViews>
  <sheetFormatPr defaultColWidth="13.7109375" defaultRowHeight="15"/>
  <cols>
    <col min="1" max="1" width="20.7109375" style="64" customWidth="1"/>
    <col min="2" max="2" width="50.7109375" style="64" customWidth="1"/>
    <col min="3" max="7" width="15.7109375" style="65" customWidth="1"/>
    <col min="8" max="8" width="17.7109375" style="64" customWidth="1"/>
    <col min="9" max="16384" width="13.7109375" style="64" customWidth="1"/>
  </cols>
  <sheetData>
    <row r="1" spans="1:8" ht="15">
      <c r="A1" s="59" t="s">
        <v>46</v>
      </c>
      <c r="B1" s="59"/>
      <c r="C1" s="60"/>
      <c r="D1" s="60"/>
      <c r="E1" s="60"/>
      <c r="F1" s="60"/>
      <c r="G1" s="60"/>
      <c r="H1" s="63"/>
    </row>
    <row r="2" spans="1:8" ht="15">
      <c r="A2" s="59" t="s">
        <v>226</v>
      </c>
      <c r="B2" s="59"/>
      <c r="C2" s="60"/>
      <c r="D2" s="60"/>
      <c r="E2" s="60"/>
      <c r="F2" s="60"/>
      <c r="G2" s="60"/>
      <c r="H2" s="65"/>
    </row>
    <row r="3" ht="15">
      <c r="H3" s="65"/>
    </row>
    <row r="4" ht="15">
      <c r="H4" s="65"/>
    </row>
    <row r="5" spans="1:8" ht="15">
      <c r="A5" s="66" t="s">
        <v>244</v>
      </c>
      <c r="B5" s="68"/>
      <c r="C5" s="68"/>
      <c r="D5" s="194"/>
      <c r="E5" s="194"/>
      <c r="F5" s="194"/>
      <c r="G5" s="194"/>
      <c r="H5" s="195" t="s">
        <v>453</v>
      </c>
    </row>
    <row r="6" spans="1:2" ht="15">
      <c r="A6" s="379"/>
      <c r="B6" s="384"/>
    </row>
    <row r="7" spans="1:8" ht="15" customHeight="1">
      <c r="A7" s="71" t="s">
        <v>49</v>
      </c>
      <c r="B7" s="72" t="s">
        <v>50</v>
      </c>
      <c r="C7" s="120" t="s">
        <v>51</v>
      </c>
      <c r="D7" s="120" t="s">
        <v>60</v>
      </c>
      <c r="E7" s="120" t="s">
        <v>61</v>
      </c>
      <c r="F7" s="120" t="s">
        <v>62</v>
      </c>
      <c r="G7" s="121" t="s">
        <v>63</v>
      </c>
      <c r="H7" s="72" t="s">
        <v>64</v>
      </c>
    </row>
    <row r="8" spans="1:8" ht="15">
      <c r="A8" s="134" t="s">
        <v>454</v>
      </c>
      <c r="B8" s="134" t="s">
        <v>455</v>
      </c>
      <c r="C8" s="124">
        <v>2317313</v>
      </c>
      <c r="D8" s="124">
        <v>2317313</v>
      </c>
      <c r="E8" s="80"/>
      <c r="F8" s="80"/>
      <c r="G8" s="80"/>
      <c r="H8" s="196"/>
    </row>
    <row r="9" spans="1:8" ht="15">
      <c r="A9" s="134" t="s">
        <v>456</v>
      </c>
      <c r="B9" s="134" t="s">
        <v>457</v>
      </c>
      <c r="C9" s="124">
        <v>-1740983</v>
      </c>
      <c r="D9" s="124">
        <v>-1740983</v>
      </c>
      <c r="E9" s="80"/>
      <c r="F9" s="80"/>
      <c r="G9" s="80"/>
      <c r="H9" s="196"/>
    </row>
    <row r="10" spans="1:8" ht="15">
      <c r="A10" s="134" t="s">
        <v>458</v>
      </c>
      <c r="B10" s="134" t="s">
        <v>459</v>
      </c>
      <c r="C10" s="124">
        <v>-4</v>
      </c>
      <c r="D10" s="124">
        <v>-4</v>
      </c>
      <c r="E10" s="80"/>
      <c r="F10" s="80"/>
      <c r="G10" s="80"/>
      <c r="H10" s="196"/>
    </row>
    <row r="11" spans="1:8" ht="15">
      <c r="A11" s="134" t="s">
        <v>460</v>
      </c>
      <c r="B11" s="134" t="s">
        <v>461</v>
      </c>
      <c r="C11" s="124">
        <v>3095</v>
      </c>
      <c r="D11" s="124">
        <v>3095</v>
      </c>
      <c r="E11" s="80"/>
      <c r="F11" s="80"/>
      <c r="G11" s="80"/>
      <c r="H11" s="196"/>
    </row>
    <row r="12" spans="1:8" ht="15">
      <c r="A12" s="134" t="s">
        <v>462</v>
      </c>
      <c r="B12" s="134" t="s">
        <v>463</v>
      </c>
      <c r="C12" s="124">
        <v>424556</v>
      </c>
      <c r="D12" s="124">
        <v>424556</v>
      </c>
      <c r="E12" s="80"/>
      <c r="F12" s="80"/>
      <c r="G12" s="80"/>
      <c r="H12" s="196"/>
    </row>
    <row r="13" spans="1:8" ht="15">
      <c r="A13" s="134" t="s">
        <v>464</v>
      </c>
      <c r="B13" s="134" t="s">
        <v>465</v>
      </c>
      <c r="C13" s="124">
        <v>16562</v>
      </c>
      <c r="D13" s="124">
        <v>16562</v>
      </c>
      <c r="E13" s="80"/>
      <c r="F13" s="80"/>
      <c r="G13" s="80"/>
      <c r="H13" s="196"/>
    </row>
    <row r="14" spans="1:8" ht="15">
      <c r="A14" s="134" t="s">
        <v>466</v>
      </c>
      <c r="B14" s="134" t="s">
        <v>467</v>
      </c>
      <c r="C14" s="124">
        <v>-17104</v>
      </c>
      <c r="D14" s="124">
        <v>-17104</v>
      </c>
      <c r="E14" s="80"/>
      <c r="F14" s="80"/>
      <c r="G14" s="80"/>
      <c r="H14" s="196"/>
    </row>
    <row r="15" spans="1:8" ht="15">
      <c r="A15" s="134" t="s">
        <v>468</v>
      </c>
      <c r="B15" s="134" t="s">
        <v>469</v>
      </c>
      <c r="C15" s="124">
        <v>230374</v>
      </c>
      <c r="D15" s="124">
        <v>230374</v>
      </c>
      <c r="E15" s="80"/>
      <c r="F15" s="80"/>
      <c r="G15" s="80"/>
      <c r="H15" s="196"/>
    </row>
    <row r="16" spans="1:8" ht="15">
      <c r="A16" s="134" t="s">
        <v>470</v>
      </c>
      <c r="B16" s="134" t="s">
        <v>471</v>
      </c>
      <c r="C16" s="124">
        <v>20471278</v>
      </c>
      <c r="D16" s="124">
        <v>20471278</v>
      </c>
      <c r="E16" s="80"/>
      <c r="F16" s="80"/>
      <c r="G16" s="80"/>
      <c r="H16" s="196"/>
    </row>
    <row r="17" spans="1:8" ht="15">
      <c r="A17" s="134" t="s">
        <v>472</v>
      </c>
      <c r="B17" s="134" t="s">
        <v>473</v>
      </c>
      <c r="C17" s="124">
        <v>2434730</v>
      </c>
      <c r="D17" s="124">
        <v>2434730</v>
      </c>
      <c r="E17" s="80"/>
      <c r="F17" s="80"/>
      <c r="G17" s="80"/>
      <c r="H17" s="196"/>
    </row>
    <row r="18" spans="1:8" ht="30">
      <c r="A18" s="134" t="s">
        <v>474</v>
      </c>
      <c r="B18" s="134" t="s">
        <v>475</v>
      </c>
      <c r="C18" s="124">
        <v>20808745</v>
      </c>
      <c r="D18" s="124">
        <v>20808745</v>
      </c>
      <c r="E18" s="80"/>
      <c r="F18" s="80"/>
      <c r="G18" s="80"/>
      <c r="H18" s="196"/>
    </row>
    <row r="19" spans="1:8" ht="30">
      <c r="A19" s="134" t="s">
        <v>476</v>
      </c>
      <c r="B19" s="134" t="s">
        <v>477</v>
      </c>
      <c r="C19" s="124">
        <v>34489611</v>
      </c>
      <c r="D19" s="124">
        <v>34489611</v>
      </c>
      <c r="E19" s="80"/>
      <c r="F19" s="80"/>
      <c r="G19" s="80"/>
      <c r="H19" s="196"/>
    </row>
    <row r="20" spans="1:8" ht="15">
      <c r="A20" s="134" t="s">
        <v>478</v>
      </c>
      <c r="B20" s="134" t="s">
        <v>479</v>
      </c>
      <c r="C20" s="124">
        <v>178303</v>
      </c>
      <c r="D20" s="124">
        <v>178303</v>
      </c>
      <c r="E20" s="80"/>
      <c r="F20" s="80"/>
      <c r="G20" s="80"/>
      <c r="H20" s="196"/>
    </row>
    <row r="21" spans="1:8" ht="15">
      <c r="A21" s="134" t="s">
        <v>480</v>
      </c>
      <c r="B21" s="134" t="s">
        <v>481</v>
      </c>
      <c r="C21" s="124">
        <v>34000</v>
      </c>
      <c r="D21" s="124">
        <v>34000</v>
      </c>
      <c r="E21" s="80"/>
      <c r="F21" s="80"/>
      <c r="G21" s="80"/>
      <c r="H21" s="196"/>
    </row>
    <row r="22" spans="1:8" ht="15">
      <c r="A22" s="134" t="s">
        <v>482</v>
      </c>
      <c r="B22" s="134" t="s">
        <v>483</v>
      </c>
      <c r="C22" s="124">
        <v>11000</v>
      </c>
      <c r="D22" s="124">
        <v>11000</v>
      </c>
      <c r="E22" s="80"/>
      <c r="F22" s="80"/>
      <c r="G22" s="80"/>
      <c r="H22" s="196"/>
    </row>
    <row r="23" spans="1:8" ht="15">
      <c r="A23" s="197"/>
      <c r="B23" s="197" t="s">
        <v>55</v>
      </c>
      <c r="C23" s="198">
        <f>SUM(C8:C22)</f>
        <v>79661476</v>
      </c>
      <c r="D23" s="198">
        <f>SUM(D8:D22)</f>
        <v>79661476</v>
      </c>
      <c r="E23" s="199">
        <f>SUM(E8:E22)</f>
        <v>0</v>
      </c>
      <c r="F23" s="199">
        <f>SUM(F8:F22)</f>
        <v>0</v>
      </c>
      <c r="G23" s="199">
        <f>SUM(G8:G22)</f>
        <v>0</v>
      </c>
      <c r="H23" s="199"/>
    </row>
  </sheetData>
  <sheetProtection/>
  <mergeCells count="1">
    <mergeCell ref="A6:B6"/>
  </mergeCells>
  <dataValidations count="8"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Informar sobre la factibilidad de pago." sqref="H7"/>
    <dataValidation allowBlank="1" showInputMessage="1" showErrorMessage="1" prompt="Importe de la cuentas por cobrar con vencimiento mayor a 365 días." sqref="G7"/>
    <dataValidation allowBlank="1" showInputMessage="1" showErrorMessage="1" prompt="Importe de la cuentas por cobrar con fecha de vencimiento de 181 a 365 días." sqref="F7"/>
    <dataValidation allowBlank="1" showInputMessage="1" showErrorMessage="1" prompt="Importe de la cuentas por cobrar con fecha de vencimiento de 91 a 180 días." sqref="E7"/>
    <dataValidation allowBlank="1" showInputMessage="1" showErrorMessage="1" prompt="Importe de la cuentas por cobrar con fecha de vencimiento de 1 a 90 días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</dataValidations>
  <printOptions/>
  <pageMargins left="0.2362204724409449" right="0.31496062992125984" top="0.7480314960629921" bottom="0.7480314960629921" header="0.31496062992125984" footer="0.31496062992125984"/>
  <pageSetup horizontalDpi="300" verticalDpi="3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90" zoomScalePageLayoutView="0" workbookViewId="0" topLeftCell="A1">
      <selection activeCell="B9" sqref="B9"/>
    </sheetView>
  </sheetViews>
  <sheetFormatPr defaultColWidth="13.7109375" defaultRowHeight="15"/>
  <cols>
    <col min="1" max="1" width="20.7109375" style="64" customWidth="1"/>
    <col min="2" max="2" width="50.7109375" style="64" customWidth="1"/>
    <col min="3" max="3" width="17.7109375" style="65" customWidth="1"/>
    <col min="4" max="4" width="17.7109375" style="64" customWidth="1"/>
    <col min="5" max="5" width="18.57421875" style="64" bestFit="1" customWidth="1"/>
    <col min="6" max="16384" width="13.7109375" style="64" customWidth="1"/>
  </cols>
  <sheetData>
    <row r="1" spans="1:4" ht="15">
      <c r="A1" s="59" t="s">
        <v>46</v>
      </c>
      <c r="B1" s="59"/>
      <c r="D1" s="65"/>
    </row>
    <row r="2" spans="1:5" ht="15">
      <c r="A2" s="59" t="s">
        <v>226</v>
      </c>
      <c r="B2" s="59"/>
      <c r="D2" s="65"/>
      <c r="E2" s="63" t="s">
        <v>47</v>
      </c>
    </row>
    <row r="3" ht="15">
      <c r="D3" s="65"/>
    </row>
    <row r="4" ht="15">
      <c r="D4" s="65"/>
    </row>
    <row r="6" spans="1:5" ht="15">
      <c r="A6" s="205" t="s">
        <v>236</v>
      </c>
      <c r="B6" s="205"/>
      <c r="C6" s="205"/>
      <c r="E6" s="195" t="s">
        <v>91</v>
      </c>
    </row>
    <row r="7" ht="15">
      <c r="D7" s="194"/>
    </row>
    <row r="8" spans="1:5" ht="15">
      <c r="A8" s="71" t="s">
        <v>49</v>
      </c>
      <c r="B8" s="72" t="s">
        <v>50</v>
      </c>
      <c r="C8" s="73" t="s">
        <v>51</v>
      </c>
      <c r="D8" s="73" t="s">
        <v>92</v>
      </c>
      <c r="E8" s="73" t="s">
        <v>64</v>
      </c>
    </row>
    <row r="9" spans="1:5" ht="15">
      <c r="A9" s="134" t="s">
        <v>489</v>
      </c>
      <c r="B9" s="134" t="s">
        <v>488</v>
      </c>
      <c r="C9" s="204">
        <v>771516</v>
      </c>
      <c r="D9" s="204"/>
      <c r="E9" s="182"/>
    </row>
    <row r="10" spans="1:5" ht="15">
      <c r="A10" s="134" t="s">
        <v>487</v>
      </c>
      <c r="B10" s="134" t="s">
        <v>486</v>
      </c>
      <c r="C10" s="204">
        <v>4991587</v>
      </c>
      <c r="D10" s="204"/>
      <c r="E10" s="182"/>
    </row>
    <row r="11" spans="1:5" ht="15">
      <c r="A11" s="134" t="s">
        <v>485</v>
      </c>
      <c r="B11" s="134" t="s">
        <v>484</v>
      </c>
      <c r="C11" s="204">
        <v>-6498896</v>
      </c>
      <c r="D11" s="204"/>
      <c r="E11" s="182"/>
    </row>
    <row r="12" spans="1:5" ht="15">
      <c r="A12" s="203"/>
      <c r="B12" s="203" t="s">
        <v>55</v>
      </c>
      <c r="C12" s="202">
        <f>SUM(C9:C11)</f>
        <v>-735793</v>
      </c>
      <c r="D12" s="201"/>
      <c r="E12" s="200"/>
    </row>
  </sheetData>
  <sheetProtection/>
  <dataValidations count="5">
    <dataValidation allowBlank="1" showInputMessage="1" showErrorMessage="1" prompt="Saldo final del periodo que corresponde la cuenta pública presentada (mensual:  enero, febrero, marzo, etc.; trimestral: 1er, 2do, 3ro. o 4to.)." sqref="C8"/>
    <dataValidation allowBlank="1" showInputMessage="1" showErrorMessage="1" prompt="Corresponde al número de la cuenta de acuerdo al Plan de Cuentas emitido por el CONAC (DOF 22/11/2010)." sqref="A8"/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Especificar origen de dicho recurso: Federal, Estatal, Municipal, Particulares." sqref="D8"/>
    <dataValidation allowBlank="1" showInputMessage="1" showErrorMessage="1" prompt="Características cualitativas significativas que les impacten financieramente." sqref="E8"/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0.7109375" style="64" customWidth="1"/>
    <col min="2" max="2" width="50.7109375" style="64" customWidth="1"/>
    <col min="3" max="3" width="17.7109375" style="65" customWidth="1"/>
    <col min="4" max="4" width="17.7109375" style="64" customWidth="1"/>
    <col min="5" max="5" width="18.57421875" style="64" bestFit="1" customWidth="1"/>
    <col min="6" max="16384" width="11.421875" style="64" customWidth="1"/>
  </cols>
  <sheetData>
    <row r="1" spans="1:5" s="139" customFormat="1" ht="15">
      <c r="A1" s="206" t="s">
        <v>46</v>
      </c>
      <c r="B1" s="206"/>
      <c r="C1" s="207"/>
      <c r="D1" s="208"/>
      <c r="E1" s="63"/>
    </row>
    <row r="2" spans="1:3" s="139" customFormat="1" ht="15">
      <c r="A2" s="206" t="s">
        <v>226</v>
      </c>
      <c r="B2" s="206"/>
      <c r="C2" s="140"/>
    </row>
    <row r="3" s="139" customFormat="1" ht="15">
      <c r="C3" s="140"/>
    </row>
    <row r="4" s="139" customFormat="1" ht="15">
      <c r="C4" s="140"/>
    </row>
    <row r="5" spans="1:5" s="139" customFormat="1" ht="15">
      <c r="A5" s="66" t="s">
        <v>176</v>
      </c>
      <c r="B5" s="66"/>
      <c r="C5" s="140"/>
      <c r="D5" s="209"/>
      <c r="E5" s="68" t="s">
        <v>93</v>
      </c>
    </row>
    <row r="6" spans="1:4" s="208" customFormat="1" ht="15">
      <c r="A6" s="144"/>
      <c r="B6" s="144"/>
      <c r="C6" s="194"/>
      <c r="D6" s="209"/>
    </row>
    <row r="7" spans="1:5" ht="15">
      <c r="A7" s="71" t="s">
        <v>49</v>
      </c>
      <c r="B7" s="72" t="s">
        <v>50</v>
      </c>
      <c r="C7" s="73" t="s">
        <v>51</v>
      </c>
      <c r="D7" s="73" t="s">
        <v>92</v>
      </c>
      <c r="E7" s="73" t="s">
        <v>64</v>
      </c>
    </row>
    <row r="8" spans="1:5" ht="15">
      <c r="A8" s="173" t="s">
        <v>490</v>
      </c>
      <c r="B8" s="210" t="s">
        <v>491</v>
      </c>
      <c r="C8" s="211">
        <v>10893437</v>
      </c>
      <c r="D8" s="80"/>
      <c r="E8" s="182"/>
    </row>
    <row r="9" spans="1:5" ht="15">
      <c r="A9" s="173" t="s">
        <v>492</v>
      </c>
      <c r="B9" s="210" t="s">
        <v>493</v>
      </c>
      <c r="C9" s="211">
        <v>3085137</v>
      </c>
      <c r="D9" s="80"/>
      <c r="E9" s="182"/>
    </row>
    <row r="10" spans="1:5" ht="15">
      <c r="A10" s="173" t="s">
        <v>494</v>
      </c>
      <c r="B10" s="210" t="s">
        <v>495</v>
      </c>
      <c r="C10" s="211">
        <v>356334</v>
      </c>
      <c r="D10" s="80"/>
      <c r="E10" s="182"/>
    </row>
    <row r="11" spans="1:5" ht="15">
      <c r="A11" s="173" t="s">
        <v>496</v>
      </c>
      <c r="B11" s="210" t="s">
        <v>497</v>
      </c>
      <c r="C11" s="211">
        <v>9048970</v>
      </c>
      <c r="D11" s="80"/>
      <c r="E11" s="182"/>
    </row>
    <row r="12" spans="1:5" ht="15">
      <c r="A12" s="212"/>
      <c r="B12" s="212" t="s">
        <v>55</v>
      </c>
      <c r="C12" s="213">
        <f>SUM(C8:C11)</f>
        <v>23383878</v>
      </c>
      <c r="D12" s="137"/>
      <c r="E12" s="137"/>
    </row>
  </sheetData>
  <sheetProtection/>
  <dataValidations count="5"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Características cualitativas significativas que les impacten financieramente." sqref="E7"/>
    <dataValidation allowBlank="1" showInputMessage="1" showErrorMessage="1" prompt="Especificar origen de dicho recurso: Federal, Estatal, Municipal, Particulares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</dataValidations>
  <printOptions horizontalCentered="1"/>
  <pageMargins left="0.2362204724409449" right="0.2755905511811024" top="0.7480314960629921" bottom="0.7480314960629921" header="0.31496062992125984" footer="0.31496062992125984"/>
  <pageSetup horizontalDpi="600" verticalDpi="600" orientation="portrait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zoomScaleSheetLayoutView="90" zoomScalePageLayoutView="0" workbookViewId="0" topLeftCell="A1">
      <selection activeCell="A1" sqref="A1:Z1"/>
    </sheetView>
  </sheetViews>
  <sheetFormatPr defaultColWidth="11.421875" defaultRowHeight="15"/>
  <cols>
    <col min="1" max="1" width="8.7109375" style="214" customWidth="1"/>
    <col min="2" max="2" width="23.140625" style="216" customWidth="1"/>
    <col min="3" max="3" width="11.421875" style="216" customWidth="1"/>
    <col min="4" max="4" width="11.57421875" style="216" customWidth="1"/>
    <col min="5" max="5" width="10.8515625" style="216" bestFit="1" customWidth="1"/>
    <col min="6" max="8" width="12.7109375" style="217" customWidth="1"/>
    <col min="9" max="9" width="13.421875" style="217" customWidth="1"/>
    <col min="10" max="10" width="9.421875" style="217" customWidth="1"/>
    <col min="11" max="15" width="12.7109375" style="217" customWidth="1"/>
    <col min="16" max="16" width="9.140625" style="216" customWidth="1"/>
    <col min="17" max="18" width="10.7109375" style="216" customWidth="1"/>
    <col min="19" max="19" width="10.7109375" style="240" customWidth="1"/>
    <col min="20" max="20" width="11.28125" style="216" customWidth="1"/>
    <col min="21" max="21" width="8.8515625" style="216" bestFit="1" customWidth="1"/>
    <col min="22" max="22" width="10.421875" style="216" customWidth="1"/>
    <col min="23" max="23" width="9.28125" style="216" bestFit="1" customWidth="1"/>
    <col min="24" max="24" width="16.00390625" style="216" customWidth="1"/>
    <col min="25" max="25" width="15.00390625" style="216" customWidth="1"/>
    <col min="26" max="26" width="11.7109375" style="216" customWidth="1"/>
    <col min="27" max="27" width="16.00390625" style="216" customWidth="1"/>
    <col min="28" max="28" width="11.421875" style="139" customWidth="1"/>
    <col min="29" max="16384" width="11.421875" style="208" customWidth="1"/>
  </cols>
  <sheetData>
    <row r="1" spans="1:27" ht="18" customHeight="1">
      <c r="A1" s="392" t="s">
        <v>498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63"/>
    </row>
    <row r="2" spans="1:26" ht="15">
      <c r="A2" s="59" t="s">
        <v>94</v>
      </c>
      <c r="B2" s="64"/>
      <c r="C2" s="64"/>
      <c r="D2" s="64"/>
      <c r="E2" s="64"/>
      <c r="F2" s="65"/>
      <c r="G2" s="65"/>
      <c r="H2" s="65"/>
      <c r="I2" s="65"/>
      <c r="J2" s="65"/>
      <c r="K2" s="65"/>
      <c r="L2" s="65"/>
      <c r="M2" s="65"/>
      <c r="N2" s="65"/>
      <c r="O2" s="65"/>
      <c r="P2" s="64"/>
      <c r="Q2" s="64"/>
      <c r="R2" s="64"/>
      <c r="S2" s="215"/>
      <c r="T2" s="64"/>
      <c r="U2" s="64"/>
      <c r="V2" s="64"/>
      <c r="W2" s="64"/>
      <c r="X2" s="64"/>
      <c r="Y2" s="64"/>
      <c r="Z2" s="64"/>
    </row>
    <row r="3" spans="1:27" ht="15">
      <c r="A3" s="64"/>
      <c r="B3" s="64"/>
      <c r="C3" s="64"/>
      <c r="D3" s="64"/>
      <c r="E3" s="64"/>
      <c r="F3" s="65"/>
      <c r="G3" s="65"/>
      <c r="H3" s="65"/>
      <c r="I3" s="65"/>
      <c r="J3" s="65"/>
      <c r="K3" s="65"/>
      <c r="L3" s="65"/>
      <c r="M3" s="65"/>
      <c r="N3" s="65"/>
      <c r="O3" s="65"/>
      <c r="P3" s="64"/>
      <c r="Q3" s="64"/>
      <c r="R3" s="64"/>
      <c r="S3" s="215"/>
      <c r="T3" s="64"/>
      <c r="U3" s="64"/>
      <c r="V3" s="64"/>
      <c r="W3" s="64"/>
      <c r="X3" s="64"/>
      <c r="Y3" s="64"/>
      <c r="Z3" s="64"/>
      <c r="AA3" s="64"/>
    </row>
    <row r="4" spans="1:27" ht="15">
      <c r="A4" s="64"/>
      <c r="B4" s="64"/>
      <c r="C4" s="64"/>
      <c r="D4" s="64"/>
      <c r="E4" s="64"/>
      <c r="F4" s="65"/>
      <c r="G4" s="65"/>
      <c r="H4" s="65"/>
      <c r="I4" s="65"/>
      <c r="J4" s="65"/>
      <c r="K4" s="65"/>
      <c r="L4" s="65"/>
      <c r="M4" s="65"/>
      <c r="N4" s="65"/>
      <c r="O4" s="65"/>
      <c r="P4" s="64"/>
      <c r="Q4" s="64"/>
      <c r="R4" s="64"/>
      <c r="S4" s="215"/>
      <c r="T4" s="64"/>
      <c r="U4" s="64"/>
      <c r="V4" s="64"/>
      <c r="W4" s="64"/>
      <c r="X4" s="64"/>
      <c r="Y4" s="64"/>
      <c r="Z4" s="64"/>
      <c r="AA4" s="64"/>
    </row>
    <row r="5" spans="1:27" ht="15">
      <c r="A5" s="393" t="s">
        <v>166</v>
      </c>
      <c r="B5" s="394"/>
      <c r="C5" s="394"/>
      <c r="D5" s="394"/>
      <c r="E5" s="395"/>
      <c r="F5" s="140"/>
      <c r="G5" s="140"/>
      <c r="H5" s="140"/>
      <c r="I5" s="140"/>
      <c r="O5" s="65"/>
      <c r="P5" s="396" t="s">
        <v>95</v>
      </c>
      <c r="Q5" s="396"/>
      <c r="R5" s="396"/>
      <c r="S5" s="396"/>
      <c r="T5" s="396"/>
      <c r="U5" s="64"/>
      <c r="V5" s="64"/>
      <c r="W5" s="64"/>
      <c r="X5" s="64"/>
      <c r="Y5" s="64"/>
      <c r="Z5" s="64"/>
      <c r="AA5" s="64"/>
    </row>
    <row r="6" spans="1:28" ht="15">
      <c r="A6" s="218"/>
      <c r="B6" s="219"/>
      <c r="C6" s="220"/>
      <c r="D6" s="75"/>
      <c r="E6" s="209"/>
      <c r="F6" s="194"/>
      <c r="G6" s="194"/>
      <c r="H6" s="194"/>
      <c r="I6" s="194"/>
      <c r="J6" s="104"/>
      <c r="K6" s="104"/>
      <c r="L6" s="104"/>
      <c r="M6" s="104"/>
      <c r="N6" s="104"/>
      <c r="O6" s="104"/>
      <c r="P6" s="75"/>
      <c r="Q6" s="75"/>
      <c r="R6" s="75"/>
      <c r="S6" s="221"/>
      <c r="T6" s="75"/>
      <c r="U6" s="75"/>
      <c r="V6" s="75"/>
      <c r="W6" s="75"/>
      <c r="X6" s="75"/>
      <c r="Y6" s="75"/>
      <c r="Z6" s="75"/>
      <c r="AA6" s="75"/>
      <c r="AB6" s="208"/>
    </row>
    <row r="7" spans="1:27" ht="15.75" customHeight="1">
      <c r="A7" s="222"/>
      <c r="B7" s="397" t="s">
        <v>96</v>
      </c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8"/>
    </row>
    <row r="8" spans="1:27" ht="33.75" customHeight="1">
      <c r="A8" s="391" t="s">
        <v>161</v>
      </c>
      <c r="B8" s="391" t="s">
        <v>97</v>
      </c>
      <c r="C8" s="391" t="s">
        <v>98</v>
      </c>
      <c r="D8" s="391" t="s">
        <v>186</v>
      </c>
      <c r="E8" s="391" t="s">
        <v>162</v>
      </c>
      <c r="F8" s="391" t="s">
        <v>156</v>
      </c>
      <c r="G8" s="391"/>
      <c r="H8" s="223" t="s">
        <v>155</v>
      </c>
      <c r="I8" s="391" t="s">
        <v>163</v>
      </c>
      <c r="J8" s="391" t="s">
        <v>99</v>
      </c>
      <c r="K8" s="391" t="s">
        <v>157</v>
      </c>
      <c r="L8" s="391"/>
      <c r="M8" s="391" t="s">
        <v>158</v>
      </c>
      <c r="N8" s="391" t="s">
        <v>159</v>
      </c>
      <c r="O8" s="391" t="s">
        <v>100</v>
      </c>
      <c r="P8" s="391" t="s">
        <v>164</v>
      </c>
      <c r="Q8" s="391" t="s">
        <v>165</v>
      </c>
      <c r="R8" s="391" t="s">
        <v>101</v>
      </c>
      <c r="S8" s="391" t="s">
        <v>102</v>
      </c>
      <c r="T8" s="391" t="s">
        <v>103</v>
      </c>
      <c r="U8" s="391" t="s">
        <v>104</v>
      </c>
      <c r="V8" s="391" t="s">
        <v>105</v>
      </c>
      <c r="W8" s="391" t="s">
        <v>106</v>
      </c>
      <c r="X8" s="391" t="s">
        <v>107</v>
      </c>
      <c r="Y8" s="391" t="s">
        <v>160</v>
      </c>
      <c r="Z8" s="391" t="s">
        <v>108</v>
      </c>
      <c r="AA8" s="391" t="s">
        <v>109</v>
      </c>
    </row>
    <row r="9" spans="1:28" s="226" customFormat="1" ht="33.75" customHeight="1" thickBot="1">
      <c r="A9" s="391"/>
      <c r="B9" s="391"/>
      <c r="C9" s="391"/>
      <c r="D9" s="391"/>
      <c r="E9" s="391"/>
      <c r="F9" s="224" t="s">
        <v>110</v>
      </c>
      <c r="G9" s="224" t="s">
        <v>111</v>
      </c>
      <c r="H9" s="224" t="s">
        <v>111</v>
      </c>
      <c r="I9" s="391"/>
      <c r="J9" s="391"/>
      <c r="K9" s="224" t="s">
        <v>110</v>
      </c>
      <c r="L9" s="224" t="s">
        <v>111</v>
      </c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225"/>
    </row>
    <row r="10" spans="1:27" ht="15">
      <c r="A10" s="385" t="s">
        <v>451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7"/>
      <c r="X10" s="227"/>
      <c r="Y10" s="227"/>
      <c r="Z10" s="228"/>
      <c r="AA10" s="227"/>
    </row>
    <row r="11" spans="1:28" s="230" customFormat="1" ht="15.75" thickBot="1">
      <c r="A11" s="388"/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90"/>
      <c r="X11" s="227"/>
      <c r="Y11" s="227"/>
      <c r="Z11" s="228"/>
      <c r="AA11" s="227"/>
      <c r="AB11" s="229"/>
    </row>
    <row r="12" spans="1:27" s="206" customFormat="1" ht="15">
      <c r="A12" s="136"/>
      <c r="B12" s="231" t="s">
        <v>112</v>
      </c>
      <c r="C12" s="231"/>
      <c r="D12" s="231"/>
      <c r="E12" s="231"/>
      <c r="F12" s="232">
        <f>SUM(F10:F11)</f>
        <v>0</v>
      </c>
      <c r="G12" s="232">
        <f>SUM(G10:G11)</f>
        <v>0</v>
      </c>
      <c r="H12" s="232">
        <f>SUM(H10:H11)</f>
        <v>0</v>
      </c>
      <c r="I12" s="232">
        <f>SUM(I10:I11)</f>
        <v>0</v>
      </c>
      <c r="J12" s="233"/>
      <c r="K12" s="232">
        <f>SUM(K10:K11)</f>
        <v>0</v>
      </c>
      <c r="L12" s="232">
        <f>SUM(L10:L11)</f>
        <v>0</v>
      </c>
      <c r="M12" s="232">
        <f>SUM(M10:M11)</f>
        <v>0</v>
      </c>
      <c r="N12" s="232">
        <f>SUM(N10:N11)</f>
        <v>0</v>
      </c>
      <c r="O12" s="232">
        <f>SUM(O10:O11)</f>
        <v>0</v>
      </c>
      <c r="P12" s="234"/>
      <c r="Q12" s="231"/>
      <c r="R12" s="231"/>
      <c r="S12" s="235"/>
      <c r="T12" s="231"/>
      <c r="U12" s="231"/>
      <c r="V12" s="231"/>
      <c r="W12" s="231"/>
      <c r="X12" s="231"/>
      <c r="Y12" s="231"/>
      <c r="Z12" s="231"/>
      <c r="AA12" s="231"/>
    </row>
    <row r="13" spans="1:27" s="206" customFormat="1" ht="15">
      <c r="A13" s="168"/>
      <c r="B13" s="236"/>
      <c r="C13" s="236"/>
      <c r="D13" s="236"/>
      <c r="E13" s="236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8"/>
      <c r="Q13" s="236"/>
      <c r="R13" s="236"/>
      <c r="S13" s="239"/>
      <c r="T13" s="236"/>
      <c r="U13" s="236"/>
      <c r="V13" s="236"/>
      <c r="W13" s="236"/>
      <c r="X13" s="236"/>
      <c r="Y13" s="236"/>
      <c r="Z13" s="236"/>
      <c r="AA13" s="236"/>
    </row>
    <row r="14" spans="1:27" s="206" customFormat="1" ht="15">
      <c r="A14" s="168"/>
      <c r="B14" s="236"/>
      <c r="C14" s="236"/>
      <c r="D14" s="236"/>
      <c r="E14" s="236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8"/>
      <c r="Q14" s="236"/>
      <c r="R14" s="236"/>
      <c r="S14" s="239"/>
      <c r="T14" s="236"/>
      <c r="U14" s="236"/>
      <c r="V14" s="236"/>
      <c r="W14" s="236"/>
      <c r="X14" s="236"/>
      <c r="Y14" s="236"/>
      <c r="Z14" s="236"/>
      <c r="AA14" s="236"/>
    </row>
  </sheetData>
  <sheetProtection/>
  <mergeCells count="29">
    <mergeCell ref="E8:E9"/>
    <mergeCell ref="F8:G8"/>
    <mergeCell ref="N8:N9"/>
    <mergeCell ref="O8:O9"/>
    <mergeCell ref="A1:Z1"/>
    <mergeCell ref="A5:E5"/>
    <mergeCell ref="P5:T5"/>
    <mergeCell ref="B7:AA7"/>
    <mergeCell ref="A8:A9"/>
    <mergeCell ref="B8:B9"/>
    <mergeCell ref="C8:C9"/>
    <mergeCell ref="D8:D9"/>
    <mergeCell ref="AA8:AA9"/>
    <mergeCell ref="P8:P9"/>
    <mergeCell ref="Q8:Q9"/>
    <mergeCell ref="R8:R9"/>
    <mergeCell ref="S8:S9"/>
    <mergeCell ref="T8:T9"/>
    <mergeCell ref="U8:U9"/>
    <mergeCell ref="A10:W11"/>
    <mergeCell ref="V8:V9"/>
    <mergeCell ref="W8:W9"/>
    <mergeCell ref="X8:X9"/>
    <mergeCell ref="Y8:Y9"/>
    <mergeCell ref="Z8:Z9"/>
    <mergeCell ref="I8:I9"/>
    <mergeCell ref="J8:J9"/>
    <mergeCell ref="K8:L8"/>
    <mergeCell ref="M8:M9"/>
  </mergeCells>
  <dataValidations count="25">
    <dataValidation allowBlank="1" showInputMessage="1" showErrorMessage="1" prompt="Costo financiero al periodo que se está reportando." sqref="N8:N9"/>
    <dataValidation allowBlank="1" showInputMessage="1" showErrorMessage="1" prompt="Monto del Capital (PRÉSTAMO O FINANCIAMIENTO) pagado al periodo, sin intereses." sqref="O8:O9"/>
    <dataValidation allowBlank="1" showInputMessage="1" showErrorMessage="1" prompt="Corresponde al número consecutivo que la entidad le asigne para enumerar las deudas." sqref="A8:A9"/>
    <dataValidation allowBlank="1" showInputMessage="1" showErrorMessage="1" prompt="Obra, bien o servicio por el cual se contrató el crédito." sqref="B8:B9"/>
    <dataValidation allowBlank="1" showInputMessage="1" showErrorMessage="1" prompt="Entidad Financiera que otorga el crédito o financiamiento al Municipio, Ejecutivo Estatal, etc." sqref="C8:C9"/>
    <dataValidation allowBlank="1" showInputMessage="1" showErrorMessage="1" prompt="El registro numérico con que el ACREEDOR registra el contrato." sqref="D8:D9"/>
    <dataValidation allowBlank="1" showInputMessage="1" showErrorMessage="1" prompt="Instrumento financiero, mediante el cual se contrata y se obliga el pago del crédito: Emisión de bonos, pagarés, cetes, etc." sqref="E8:E9"/>
    <dataValidation allowBlank="1" showInputMessage="1" showErrorMessage="1" prompt="Monto del Capital (PRÉSTAMO O FINANCIAMIENTO) contratado. " sqref="F8:G8"/>
    <dataValidation allowBlank="1" showInputMessage="1" showErrorMessage="1" prompt="Monto del financiamiento que efectivamente se ha utilizado." sqref="H8"/>
    <dataValidation allowBlank="1" showInputMessage="1" showErrorMessage="1" prompt="Saldo por pagar actualizado." sqref="I8:I9"/>
    <dataValidation allowBlank="1" showInputMessage="1" showErrorMessage="1" prompt="Intereses pactados durante la vigencia del contrato." sqref="J8:J9"/>
    <dataValidation allowBlank="1" showInputMessage="1" showErrorMessage="1" prompt="Monto del Capital (PRÉSTAMO O FINANCIAMIENTO) pagado, desde la fecha de su contratación hasta la fecha del reporte (acumulado), sin intereses." sqref="K8:L8"/>
    <dataValidation allowBlank="1" showInputMessage="1" showErrorMessage="1" prompt="Costo financiero del pago desde la fecha de su contratación hasta la fecha del reporte." sqref="M8:M9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8:P9"/>
    <dataValidation allowBlank="1" showInputMessage="1" showErrorMessage="1" prompt="Número de pagos efectuados durante el periodo que se está reportando." sqref="Q8:Q9"/>
    <dataValidation allowBlank="1" showInputMessage="1" showErrorMessage="1" prompt="Fecha al momento del otorgamiento del crédito y se plasma en el contrato." sqref="R8:R9"/>
    <dataValidation allowBlank="1" showInputMessage="1" showErrorMessage="1" prompt="Fecha originalmente pactada en el contrato, en la que se presume debe quedar cubierto el pago total del crédito otorgado." sqref="S8:S9"/>
    <dataValidation allowBlank="1" showInputMessage="1" showErrorMessage="1" prompt="De acuerdo a la Ley de Deuda Pública; la Deuda debe ser registrada en el &quot;Registro Estatal de Deuda Pública&quot;." sqref="T8:T9"/>
    <dataValidation allowBlank="1" showInputMessage="1" showErrorMessage="1" prompt="Ampliación en su caso, de la &quot;FECHA DE VENCIMIENTO&quot;." sqref="U8:U9"/>
    <dataValidation allowBlank="1" showInputMessage="1" showErrorMessage="1" prompt="Por lo regular el Gobierno del Estado, es el Aval de los Municipios." sqref="V8:V9"/>
    <dataValidation allowBlank="1" showInputMessage="1" showErrorMessage="1" prompt="Documento que garantiza el compromiso de pagar la obligación. Ej. Participaciones, etc." sqref="W8:W9"/>
    <dataValidation allowBlank="1" showInputMessage="1" showErrorMessage="1" prompt="Especificar la fuente del ingreso con el que se cubrirá el financiamiento." sqref="X8:X9"/>
    <dataValidation allowBlank="1" showInputMessage="1" showErrorMessage="1" prompt="Documento donde el Congreso Estatal autoriza al ENTE PÚBLICO A CONTRAER DEUDA." sqref="Y8:Y9"/>
    <dataValidation allowBlank="1" showInputMessage="1" showErrorMessage="1" prompt="Indicar si se trata de un &quot;Contrato Nuevo&quot;, &quot;Contrato Existente&quot; o &quot;Reestructuración&quot;." sqref="AA8:AA9"/>
    <dataValidation allowBlank="1" showInputMessage="1" showErrorMessage="1" prompt="Fecha en que el Congreso Estatal autoriza al ENTE PÚBLICO A CONTRAER DEUDA." sqref="Z8:Z9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"/>
  <sheetViews>
    <sheetView zoomScaleSheetLayoutView="90" zoomScalePageLayoutView="0" workbookViewId="0" topLeftCell="A1">
      <selection activeCell="A1" sqref="A1"/>
    </sheetView>
  </sheetViews>
  <sheetFormatPr defaultColWidth="12.421875" defaultRowHeight="15"/>
  <cols>
    <col min="1" max="1" width="20.7109375" style="64" customWidth="1"/>
    <col min="2" max="2" width="50.7109375" style="64" customWidth="1"/>
    <col min="3" max="4" width="17.7109375" style="62" customWidth="1"/>
    <col min="5" max="16384" width="12.421875" style="64" customWidth="1"/>
  </cols>
  <sheetData>
    <row r="1" spans="1:4" ht="15">
      <c r="A1" s="206" t="s">
        <v>46</v>
      </c>
      <c r="B1" s="206"/>
      <c r="D1" s="63"/>
    </row>
    <row r="2" spans="1:2" ht="15">
      <c r="A2" s="206" t="s">
        <v>0</v>
      </c>
      <c r="B2" s="206"/>
    </row>
    <row r="3" spans="3:4" s="139" customFormat="1" ht="15">
      <c r="C3" s="241"/>
      <c r="D3" s="241"/>
    </row>
    <row r="4" spans="3:4" s="139" customFormat="1" ht="15">
      <c r="C4" s="241"/>
      <c r="D4" s="241"/>
    </row>
    <row r="5" spans="1:4" s="139" customFormat="1" ht="15">
      <c r="A5" s="242" t="s">
        <v>167</v>
      </c>
      <c r="B5" s="243"/>
      <c r="C5" s="140"/>
      <c r="D5" s="68" t="s">
        <v>113</v>
      </c>
    </row>
    <row r="6" spans="1:4" ht="15">
      <c r="A6" s="244"/>
      <c r="B6" s="244"/>
      <c r="C6" s="245"/>
      <c r="D6" s="246"/>
    </row>
    <row r="7" spans="1:4" ht="15">
      <c r="A7" s="71" t="s">
        <v>49</v>
      </c>
      <c r="B7" s="72" t="s">
        <v>50</v>
      </c>
      <c r="C7" s="73" t="s">
        <v>51</v>
      </c>
      <c r="D7" s="73" t="s">
        <v>64</v>
      </c>
    </row>
    <row r="8" spans="1:4" ht="15">
      <c r="A8" s="173" t="s">
        <v>499</v>
      </c>
      <c r="B8" s="247" t="s">
        <v>500</v>
      </c>
      <c r="C8" s="248">
        <v>4238017</v>
      </c>
      <c r="D8" s="80"/>
    </row>
    <row r="9" spans="1:4" ht="15">
      <c r="A9" s="173" t="s">
        <v>501</v>
      </c>
      <c r="B9" s="247" t="s">
        <v>502</v>
      </c>
      <c r="C9" s="248">
        <v>50267934</v>
      </c>
      <c r="D9" s="80"/>
    </row>
    <row r="10" spans="1:4" ht="15">
      <c r="A10" s="173" t="s">
        <v>503</v>
      </c>
      <c r="B10" s="247" t="s">
        <v>504</v>
      </c>
      <c r="C10" s="248">
        <v>31788792</v>
      </c>
      <c r="D10" s="80"/>
    </row>
    <row r="11" spans="1:4" ht="15">
      <c r="A11" s="173" t="s">
        <v>505</v>
      </c>
      <c r="B11" s="247" t="s">
        <v>506</v>
      </c>
      <c r="C11" s="248">
        <v>1101325</v>
      </c>
      <c r="D11" s="80"/>
    </row>
    <row r="12" spans="1:4" ht="15">
      <c r="A12" s="173" t="s">
        <v>507</v>
      </c>
      <c r="B12" s="247" t="s">
        <v>508</v>
      </c>
      <c r="C12" s="248">
        <v>15960984</v>
      </c>
      <c r="D12" s="80"/>
    </row>
    <row r="13" spans="1:4" ht="15">
      <c r="A13" s="173" t="s">
        <v>509</v>
      </c>
      <c r="B13" s="247" t="s">
        <v>510</v>
      </c>
      <c r="C13" s="248">
        <v>4676718</v>
      </c>
      <c r="D13" s="80"/>
    </row>
    <row r="14" spans="1:4" ht="15">
      <c r="A14" s="173" t="s">
        <v>511</v>
      </c>
      <c r="B14" s="247" t="s">
        <v>512</v>
      </c>
      <c r="C14" s="248">
        <v>206588</v>
      </c>
      <c r="D14" s="80"/>
    </row>
    <row r="15" spans="1:4" ht="15">
      <c r="A15" s="173" t="s">
        <v>513</v>
      </c>
      <c r="B15" s="247" t="s">
        <v>514</v>
      </c>
      <c r="C15" s="248">
        <v>9176002</v>
      </c>
      <c r="D15" s="80"/>
    </row>
    <row r="16" spans="1:4" ht="30">
      <c r="A16" s="173" t="s">
        <v>515</v>
      </c>
      <c r="B16" s="247" t="s">
        <v>516</v>
      </c>
      <c r="C16" s="248">
        <v>817390</v>
      </c>
      <c r="D16" s="80"/>
    </row>
    <row r="17" spans="1:4" ht="15">
      <c r="A17" s="173" t="s">
        <v>517</v>
      </c>
      <c r="B17" s="247" t="s">
        <v>518</v>
      </c>
      <c r="C17" s="248">
        <v>181800</v>
      </c>
      <c r="D17" s="80"/>
    </row>
    <row r="18" spans="1:4" ht="30">
      <c r="A18" s="173" t="s">
        <v>519</v>
      </c>
      <c r="B18" s="247" t="s">
        <v>520</v>
      </c>
      <c r="C18" s="248">
        <v>16528</v>
      </c>
      <c r="D18" s="80"/>
    </row>
    <row r="19" spans="1:4" ht="15">
      <c r="A19" s="173" t="s">
        <v>521</v>
      </c>
      <c r="B19" s="247" t="s">
        <v>522</v>
      </c>
      <c r="C19" s="248">
        <v>9450</v>
      </c>
      <c r="D19" s="80"/>
    </row>
    <row r="20" spans="1:4" ht="15">
      <c r="A20" s="173" t="s">
        <v>523</v>
      </c>
      <c r="B20" s="247" t="s">
        <v>524</v>
      </c>
      <c r="C20" s="248">
        <v>428170</v>
      </c>
      <c r="D20" s="80"/>
    </row>
    <row r="21" spans="1:4" ht="15">
      <c r="A21" s="173" t="s">
        <v>525</v>
      </c>
      <c r="B21" s="247" t="s">
        <v>526</v>
      </c>
      <c r="C21" s="248">
        <v>780</v>
      </c>
      <c r="D21" s="80"/>
    </row>
    <row r="22" spans="1:4" ht="15">
      <c r="A22" s="173" t="s">
        <v>527</v>
      </c>
      <c r="B22" s="247" t="s">
        <v>528</v>
      </c>
      <c r="C22" s="248">
        <v>13225</v>
      </c>
      <c r="D22" s="80"/>
    </row>
    <row r="23" spans="1:4" ht="15">
      <c r="A23" s="173" t="s">
        <v>529</v>
      </c>
      <c r="B23" s="247" t="s">
        <v>530</v>
      </c>
      <c r="C23" s="248">
        <v>926355</v>
      </c>
      <c r="D23" s="80"/>
    </row>
    <row r="24" spans="1:4" ht="15">
      <c r="A24" s="173" t="s">
        <v>531</v>
      </c>
      <c r="B24" s="247" t="s">
        <v>532</v>
      </c>
      <c r="C24" s="248">
        <v>332444</v>
      </c>
      <c r="D24" s="80"/>
    </row>
    <row r="25" spans="1:4" ht="15">
      <c r="A25" s="173" t="s">
        <v>533</v>
      </c>
      <c r="B25" s="247" t="s">
        <v>534</v>
      </c>
      <c r="C25" s="248">
        <v>2412996</v>
      </c>
      <c r="D25" s="80"/>
    </row>
    <row r="26" spans="1:4" ht="15">
      <c r="A26" s="249" t="s">
        <v>535</v>
      </c>
      <c r="B26" s="247" t="s">
        <v>536</v>
      </c>
      <c r="C26" s="248">
        <v>12452</v>
      </c>
      <c r="D26" s="80"/>
    </row>
    <row r="27" spans="1:4" ht="15">
      <c r="A27" s="173" t="s">
        <v>537</v>
      </c>
      <c r="B27" s="247" t="s">
        <v>538</v>
      </c>
      <c r="C27" s="248">
        <v>753733</v>
      </c>
      <c r="D27" s="80"/>
    </row>
    <row r="28" spans="1:4" ht="15">
      <c r="A28" s="173" t="s">
        <v>539</v>
      </c>
      <c r="B28" s="247" t="s">
        <v>540</v>
      </c>
      <c r="C28" s="248">
        <v>108431</v>
      </c>
      <c r="D28" s="80"/>
    </row>
    <row r="29" spans="1:4" ht="15">
      <c r="A29" s="173" t="s">
        <v>541</v>
      </c>
      <c r="B29" s="247" t="s">
        <v>542</v>
      </c>
      <c r="C29" s="248">
        <v>34492</v>
      </c>
      <c r="D29" s="80"/>
    </row>
    <row r="30" spans="1:4" ht="15">
      <c r="A30" s="173" t="s">
        <v>543</v>
      </c>
      <c r="B30" s="247" t="s">
        <v>544</v>
      </c>
      <c r="C30" s="248">
        <v>65000</v>
      </c>
      <c r="D30" s="80"/>
    </row>
    <row r="31" spans="1:4" ht="15">
      <c r="A31" s="173" t="s">
        <v>545</v>
      </c>
      <c r="B31" s="247" t="s">
        <v>546</v>
      </c>
      <c r="C31" s="248">
        <v>47005</v>
      </c>
      <c r="D31" s="80"/>
    </row>
    <row r="32" spans="1:4" ht="15">
      <c r="A32" s="173" t="s">
        <v>547</v>
      </c>
      <c r="B32" s="247" t="s">
        <v>548</v>
      </c>
      <c r="C32" s="248">
        <v>54175</v>
      </c>
      <c r="D32" s="80"/>
    </row>
    <row r="33" spans="1:4" ht="15">
      <c r="A33" s="173" t="s">
        <v>549</v>
      </c>
      <c r="B33" s="247" t="s">
        <v>550</v>
      </c>
      <c r="C33" s="248">
        <v>280492</v>
      </c>
      <c r="D33" s="80"/>
    </row>
    <row r="34" spans="1:4" ht="15">
      <c r="A34" s="173" t="s">
        <v>551</v>
      </c>
      <c r="B34" s="247" t="s">
        <v>552</v>
      </c>
      <c r="C34" s="248">
        <v>173968</v>
      </c>
      <c r="D34" s="80"/>
    </row>
    <row r="35" spans="1:4" ht="15">
      <c r="A35" s="173" t="s">
        <v>553</v>
      </c>
      <c r="B35" s="247" t="s">
        <v>554</v>
      </c>
      <c r="C35" s="248">
        <v>2170</v>
      </c>
      <c r="D35" s="80"/>
    </row>
    <row r="36" spans="1:4" ht="15">
      <c r="A36" s="173" t="s">
        <v>555</v>
      </c>
      <c r="B36" s="247" t="s">
        <v>556</v>
      </c>
      <c r="C36" s="248">
        <v>659030</v>
      </c>
      <c r="D36" s="80"/>
    </row>
    <row r="37" spans="1:4" ht="15">
      <c r="A37" s="173" t="s">
        <v>557</v>
      </c>
      <c r="B37" s="247" t="s">
        <v>558</v>
      </c>
      <c r="C37" s="248">
        <v>2320</v>
      </c>
      <c r="D37" s="80"/>
    </row>
    <row r="38" spans="1:4" ht="15">
      <c r="A38" s="249" t="s">
        <v>559</v>
      </c>
      <c r="B38" s="247" t="s">
        <v>283</v>
      </c>
      <c r="C38" s="248">
        <v>814783</v>
      </c>
      <c r="D38" s="80"/>
    </row>
    <row r="39" spans="1:4" ht="15">
      <c r="A39" s="250" t="s">
        <v>560</v>
      </c>
      <c r="B39" s="247" t="s">
        <v>342</v>
      </c>
      <c r="C39" s="248">
        <v>4577497</v>
      </c>
      <c r="D39" s="80"/>
    </row>
    <row r="40" spans="1:4" ht="15">
      <c r="A40" s="251"/>
      <c r="B40" s="252" t="s">
        <v>561</v>
      </c>
      <c r="C40" s="253">
        <f>SUM(C8:C39)</f>
        <v>130141046</v>
      </c>
      <c r="D40" s="80"/>
    </row>
    <row r="41" spans="1:4" ht="15">
      <c r="A41" s="173" t="s">
        <v>562</v>
      </c>
      <c r="B41" s="247" t="s">
        <v>563</v>
      </c>
      <c r="C41" s="248">
        <v>16447679</v>
      </c>
      <c r="D41" s="80"/>
    </row>
    <row r="42" spans="1:4" ht="15">
      <c r="A42" s="173" t="s">
        <v>564</v>
      </c>
      <c r="B42" s="247" t="s">
        <v>565</v>
      </c>
      <c r="C42" s="248">
        <v>43550233</v>
      </c>
      <c r="D42" s="80"/>
    </row>
    <row r="43" spans="1:4" ht="15">
      <c r="A43" s="173" t="s">
        <v>566</v>
      </c>
      <c r="B43" s="247" t="s">
        <v>567</v>
      </c>
      <c r="C43" s="248">
        <v>41000</v>
      </c>
      <c r="D43" s="80"/>
    </row>
    <row r="44" spans="1:4" ht="15">
      <c r="A44" s="173" t="s">
        <v>568</v>
      </c>
      <c r="B44" s="247" t="s">
        <v>569</v>
      </c>
      <c r="C44" s="248">
        <v>1065035</v>
      </c>
      <c r="D44" s="80"/>
    </row>
    <row r="45" spans="1:4" ht="30">
      <c r="A45" s="173" t="s">
        <v>570</v>
      </c>
      <c r="B45" s="247" t="s">
        <v>571</v>
      </c>
      <c r="C45" s="248">
        <v>12862845</v>
      </c>
      <c r="D45" s="80"/>
    </row>
    <row r="46" spans="1:4" ht="15">
      <c r="A46" s="173" t="s">
        <v>572</v>
      </c>
      <c r="B46" s="247" t="s">
        <v>573</v>
      </c>
      <c r="C46" s="248">
        <v>434129500</v>
      </c>
      <c r="D46" s="80"/>
    </row>
    <row r="47" spans="1:4" ht="15">
      <c r="A47" s="173" t="s">
        <v>574</v>
      </c>
      <c r="B47" s="247" t="s">
        <v>575</v>
      </c>
      <c r="C47" s="248">
        <v>187454294</v>
      </c>
      <c r="D47" s="80"/>
    </row>
    <row r="48" spans="1:4" ht="15">
      <c r="A48" s="173" t="s">
        <v>576</v>
      </c>
      <c r="B48" s="247" t="s">
        <v>577</v>
      </c>
      <c r="C48" s="248">
        <v>1634076</v>
      </c>
      <c r="D48" s="80"/>
    </row>
    <row r="49" spans="1:4" ht="30">
      <c r="A49" s="251"/>
      <c r="B49" s="252" t="s">
        <v>578</v>
      </c>
      <c r="C49" s="254">
        <f>SUM(C41:C48)</f>
        <v>697184662</v>
      </c>
      <c r="D49" s="80"/>
    </row>
    <row r="50" spans="1:4" s="75" customFormat="1" ht="15">
      <c r="A50" s="115"/>
      <c r="B50" s="115" t="s">
        <v>55</v>
      </c>
      <c r="C50" s="129">
        <f>C40+C49</f>
        <v>827325708</v>
      </c>
      <c r="D50" s="137"/>
    </row>
    <row r="51" spans="1:4" s="75" customFormat="1" ht="15">
      <c r="A51" s="169"/>
      <c r="B51" s="169"/>
      <c r="C51" s="98"/>
      <c r="D51" s="98"/>
    </row>
    <row r="52" spans="1:4" s="75" customFormat="1" ht="15">
      <c r="A52" s="169"/>
      <c r="B52" s="169"/>
      <c r="C52" s="98"/>
      <c r="D52" s="98"/>
    </row>
    <row r="53" spans="1:4" ht="15">
      <c r="A53" s="99"/>
      <c r="B53" s="99"/>
      <c r="C53" s="255"/>
      <c r="D53" s="255"/>
    </row>
    <row r="54" spans="1:4" ht="15">
      <c r="A54" s="99"/>
      <c r="B54" s="99"/>
      <c r="C54" s="255"/>
      <c r="D54" s="255"/>
    </row>
    <row r="55" spans="1:4" ht="15">
      <c r="A55" s="99"/>
      <c r="B55" s="99"/>
      <c r="C55" s="255"/>
      <c r="D55" s="255"/>
    </row>
    <row r="56" spans="1:4" ht="15">
      <c r="A56" s="99"/>
      <c r="B56" s="99"/>
      <c r="C56" s="255"/>
      <c r="D56" s="255"/>
    </row>
    <row r="57" spans="1:4" ht="15">
      <c r="A57" s="99"/>
      <c r="B57" s="99"/>
      <c r="C57" s="255"/>
      <c r="D57" s="255"/>
    </row>
    <row r="58" spans="1:4" ht="15">
      <c r="A58" s="99"/>
      <c r="B58" s="99"/>
      <c r="C58" s="255"/>
      <c r="D58" s="255"/>
    </row>
    <row r="59" spans="1:4" ht="15">
      <c r="A59" s="99"/>
      <c r="B59" s="99"/>
      <c r="C59" s="255"/>
      <c r="D59" s="255"/>
    </row>
    <row r="60" spans="1:4" ht="15">
      <c r="A60" s="99"/>
      <c r="B60" s="99"/>
      <c r="C60" s="255"/>
      <c r="D60" s="255"/>
    </row>
    <row r="61" spans="1:4" ht="15">
      <c r="A61" s="99"/>
      <c r="B61" s="99"/>
      <c r="C61" s="255"/>
      <c r="D61" s="255"/>
    </row>
    <row r="62" spans="1:4" ht="15">
      <c r="A62" s="99"/>
      <c r="B62" s="99"/>
      <c r="C62" s="255"/>
      <c r="D62" s="255"/>
    </row>
    <row r="63" spans="1:4" ht="15">
      <c r="A63" s="99"/>
      <c r="B63" s="99"/>
      <c r="C63" s="255"/>
      <c r="D63" s="255"/>
    </row>
    <row r="64" spans="1:4" ht="15">
      <c r="A64" s="99"/>
      <c r="B64" s="99"/>
      <c r="C64" s="255"/>
      <c r="D64" s="255"/>
    </row>
    <row r="65" spans="1:4" ht="15">
      <c r="A65" s="99"/>
      <c r="B65" s="99"/>
      <c r="C65" s="255"/>
      <c r="D65" s="255"/>
    </row>
    <row r="66" spans="1:4" ht="15">
      <c r="A66" s="99"/>
      <c r="B66" s="99"/>
      <c r="C66" s="255"/>
      <c r="D66" s="255"/>
    </row>
    <row r="67" spans="1:4" ht="15">
      <c r="A67" s="99"/>
      <c r="B67" s="99"/>
      <c r="C67" s="255"/>
      <c r="D67" s="255"/>
    </row>
    <row r="68" spans="1:4" ht="15">
      <c r="A68" s="99"/>
      <c r="B68" s="99"/>
      <c r="C68" s="255"/>
      <c r="D68" s="255"/>
    </row>
    <row r="69" spans="1:4" ht="15">
      <c r="A69" s="99"/>
      <c r="B69" s="99"/>
      <c r="C69" s="255"/>
      <c r="D69" s="255"/>
    </row>
    <row r="70" spans="1:4" ht="15">
      <c r="A70" s="99"/>
      <c r="B70" s="99"/>
      <c r="C70" s="255"/>
      <c r="D70" s="255"/>
    </row>
    <row r="71" spans="1:4" ht="15">
      <c r="A71" s="99"/>
      <c r="B71" s="99"/>
      <c r="C71" s="255"/>
      <c r="D71" s="255"/>
    </row>
    <row r="72" spans="1:4" ht="15">
      <c r="A72" s="99"/>
      <c r="B72" s="99"/>
      <c r="C72" s="255"/>
      <c r="D72" s="255"/>
    </row>
    <row r="73" spans="1:4" ht="15">
      <c r="A73" s="99"/>
      <c r="B73" s="99"/>
      <c r="C73" s="255"/>
      <c r="D73" s="255"/>
    </row>
    <row r="74" spans="1:4" ht="15">
      <c r="A74" s="99"/>
      <c r="B74" s="99"/>
      <c r="C74" s="255"/>
      <c r="D74" s="255"/>
    </row>
    <row r="75" spans="1:4" ht="15">
      <c r="A75" s="99"/>
      <c r="B75" s="99"/>
      <c r="C75" s="255"/>
      <c r="D75" s="255"/>
    </row>
    <row r="76" spans="1:4" ht="15">
      <c r="A76" s="99"/>
      <c r="B76" s="99"/>
      <c r="C76" s="255"/>
      <c r="D76" s="255"/>
    </row>
    <row r="77" spans="1:4" ht="15">
      <c r="A77" s="99"/>
      <c r="B77" s="99"/>
      <c r="C77" s="255"/>
      <c r="D77" s="255"/>
    </row>
    <row r="78" spans="1:4" ht="15">
      <c r="A78" s="99"/>
      <c r="B78" s="99"/>
      <c r="C78" s="255"/>
      <c r="D78" s="255"/>
    </row>
    <row r="79" spans="1:4" ht="15">
      <c r="A79" s="99"/>
      <c r="B79" s="99"/>
      <c r="C79" s="255"/>
      <c r="D79" s="255"/>
    </row>
    <row r="80" spans="1:4" ht="15">
      <c r="A80" s="99"/>
      <c r="B80" s="99"/>
      <c r="C80" s="255"/>
      <c r="D80" s="255"/>
    </row>
    <row r="81" spans="1:4" ht="15">
      <c r="A81" s="99"/>
      <c r="B81" s="99"/>
      <c r="C81" s="255"/>
      <c r="D81" s="255"/>
    </row>
    <row r="82" spans="1:4" ht="15">
      <c r="A82" s="99"/>
      <c r="B82" s="99"/>
      <c r="C82" s="255"/>
      <c r="D82" s="255"/>
    </row>
    <row r="83" spans="1:4" ht="15">
      <c r="A83" s="99"/>
      <c r="B83" s="99"/>
      <c r="C83" s="255"/>
      <c r="D83" s="255"/>
    </row>
    <row r="84" spans="1:4" ht="15">
      <c r="A84" s="99"/>
      <c r="B84" s="99"/>
      <c r="C84" s="255"/>
      <c r="D84" s="255"/>
    </row>
    <row r="85" spans="1:4" ht="15">
      <c r="A85" s="99"/>
      <c r="B85" s="99"/>
      <c r="C85" s="255"/>
      <c r="D85" s="255"/>
    </row>
    <row r="86" spans="1:4" ht="15">
      <c r="A86" s="99"/>
      <c r="B86" s="99"/>
      <c r="C86" s="255"/>
      <c r="D86" s="255"/>
    </row>
    <row r="87" spans="1:4" ht="15">
      <c r="A87" s="99"/>
      <c r="B87" s="99"/>
      <c r="C87" s="255"/>
      <c r="D87" s="255"/>
    </row>
    <row r="88" spans="1:4" ht="15">
      <c r="A88" s="99"/>
      <c r="B88" s="99"/>
      <c r="C88" s="255"/>
      <c r="D88" s="255"/>
    </row>
    <row r="89" spans="1:4" ht="15">
      <c r="A89" s="99"/>
      <c r="B89" s="99"/>
      <c r="C89" s="255"/>
      <c r="D89" s="255"/>
    </row>
    <row r="90" spans="1:4" ht="15">
      <c r="A90" s="99"/>
      <c r="B90" s="99"/>
      <c r="C90" s="255"/>
      <c r="D90" s="255"/>
    </row>
    <row r="91" spans="1:4" ht="15">
      <c r="A91" s="99"/>
      <c r="B91" s="99"/>
      <c r="C91" s="255"/>
      <c r="D91" s="255"/>
    </row>
    <row r="92" spans="1:4" ht="15">
      <c r="A92" s="99"/>
      <c r="B92" s="99"/>
      <c r="C92" s="255"/>
      <c r="D92" s="255"/>
    </row>
    <row r="93" spans="1:4" ht="15">
      <c r="A93" s="99"/>
      <c r="B93" s="99"/>
      <c r="C93" s="255"/>
      <c r="D93" s="255"/>
    </row>
    <row r="94" spans="1:4" ht="15">
      <c r="A94" s="99"/>
      <c r="B94" s="99"/>
      <c r="C94" s="255"/>
      <c r="D94" s="255"/>
    </row>
    <row r="95" spans="1:4" ht="15">
      <c r="A95" s="99"/>
      <c r="B95" s="99"/>
      <c r="C95" s="255"/>
      <c r="D95" s="255"/>
    </row>
    <row r="96" spans="1:4" ht="15">
      <c r="A96" s="99"/>
      <c r="B96" s="99"/>
      <c r="C96" s="255"/>
      <c r="D96" s="255"/>
    </row>
    <row r="97" spans="1:4" ht="15">
      <c r="A97" s="99"/>
      <c r="B97" s="99"/>
      <c r="C97" s="255"/>
      <c r="D97" s="255"/>
    </row>
    <row r="98" spans="1:4" ht="15">
      <c r="A98" s="99"/>
      <c r="B98" s="99"/>
      <c r="C98" s="255"/>
      <c r="D98" s="255"/>
    </row>
    <row r="99" spans="1:4" ht="15">
      <c r="A99" s="99"/>
      <c r="B99" s="99"/>
      <c r="C99" s="255"/>
      <c r="D99" s="255"/>
    </row>
    <row r="100" spans="1:4" ht="15">
      <c r="A100" s="99"/>
      <c r="B100" s="99"/>
      <c r="C100" s="255"/>
      <c r="D100" s="255"/>
    </row>
    <row r="101" spans="1:4" ht="15">
      <c r="A101" s="99"/>
      <c r="B101" s="99"/>
      <c r="C101" s="255"/>
      <c r="D101" s="255"/>
    </row>
    <row r="102" spans="1:4" ht="15">
      <c r="A102" s="99"/>
      <c r="B102" s="99"/>
      <c r="C102" s="255"/>
      <c r="D102" s="255"/>
    </row>
    <row r="103" spans="1:4" ht="15">
      <c r="A103" s="99"/>
      <c r="B103" s="99"/>
      <c r="C103" s="255"/>
      <c r="D103" s="255"/>
    </row>
    <row r="104" spans="1:4" ht="15">
      <c r="A104" s="99"/>
      <c r="B104" s="99"/>
      <c r="C104" s="255"/>
      <c r="D104" s="255"/>
    </row>
    <row r="105" spans="1:4" ht="15">
      <c r="A105" s="99"/>
      <c r="B105" s="99"/>
      <c r="C105" s="255"/>
      <c r="D105" s="255"/>
    </row>
    <row r="106" spans="1:4" ht="15">
      <c r="A106" s="99"/>
      <c r="B106" s="99"/>
      <c r="C106" s="255"/>
      <c r="D106" s="255"/>
    </row>
    <row r="107" spans="1:4" ht="15">
      <c r="A107" s="99"/>
      <c r="B107" s="99"/>
      <c r="C107" s="255"/>
      <c r="D107" s="255"/>
    </row>
    <row r="108" spans="1:4" ht="15">
      <c r="A108" s="99"/>
      <c r="B108" s="99"/>
      <c r="C108" s="255"/>
      <c r="D108" s="255"/>
    </row>
    <row r="109" spans="1:4" ht="15">
      <c r="A109" s="99"/>
      <c r="B109" s="99"/>
      <c r="C109" s="255"/>
      <c r="D109" s="255"/>
    </row>
    <row r="110" spans="1:4" ht="15">
      <c r="A110" s="99"/>
      <c r="B110" s="99"/>
      <c r="C110" s="255"/>
      <c r="D110" s="255"/>
    </row>
    <row r="111" spans="1:4" ht="15">
      <c r="A111" s="99"/>
      <c r="B111" s="99"/>
      <c r="C111" s="255"/>
      <c r="D111" s="255"/>
    </row>
    <row r="112" spans="1:4" ht="15">
      <c r="A112" s="99"/>
      <c r="B112" s="99"/>
      <c r="C112" s="255"/>
      <c r="D112" s="255"/>
    </row>
    <row r="113" spans="1:4" ht="15">
      <c r="A113" s="99"/>
      <c r="B113" s="99"/>
      <c r="C113" s="255"/>
      <c r="D113" s="255"/>
    </row>
    <row r="114" spans="1:4" ht="15">
      <c r="A114" s="99"/>
      <c r="B114" s="99"/>
      <c r="C114" s="255"/>
      <c r="D114" s="255"/>
    </row>
    <row r="115" spans="1:4" ht="15">
      <c r="A115" s="99"/>
      <c r="B115" s="99"/>
      <c r="C115" s="255"/>
      <c r="D115" s="255"/>
    </row>
    <row r="116" spans="1:4" ht="15">
      <c r="A116" s="99"/>
      <c r="B116" s="99"/>
      <c r="C116" s="255"/>
      <c r="D116" s="255"/>
    </row>
    <row r="117" spans="1:4" ht="15">
      <c r="A117" s="99"/>
      <c r="B117" s="99"/>
      <c r="C117" s="255"/>
      <c r="D117" s="255"/>
    </row>
    <row r="118" spans="1:4" ht="15">
      <c r="A118" s="99"/>
      <c r="B118" s="99"/>
      <c r="C118" s="255"/>
      <c r="D118" s="255"/>
    </row>
    <row r="119" spans="1:4" ht="15">
      <c r="A119" s="99"/>
      <c r="B119" s="99"/>
      <c r="C119" s="255"/>
      <c r="D119" s="255"/>
    </row>
    <row r="120" spans="1:4" ht="15">
      <c r="A120" s="99"/>
      <c r="B120" s="99"/>
      <c r="C120" s="255"/>
      <c r="D120" s="255"/>
    </row>
    <row r="121" spans="1:4" ht="15">
      <c r="A121" s="99"/>
      <c r="B121" s="99"/>
      <c r="C121" s="255"/>
      <c r="D121" s="255"/>
    </row>
  </sheetData>
  <sheetProtection/>
  <dataValidations count="4"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aracterísticas cualitativas significativas que les impacten financieramente." sqref="D7"/>
  </dataValidations>
  <printOptions horizontalCentered="1"/>
  <pageMargins left="0.2362204724409449" right="0.2362204724409449" top="0.4330708661417323" bottom="0.3937007874015748" header="0.31496062992125984" footer="0.31496062992125984"/>
  <pageSetup fitToHeight="1" fitToWidth="1" horizontalDpi="600" verticalDpi="600" orientation="portrait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SheetLayoutView="90" zoomScalePageLayoutView="0" workbookViewId="0" topLeftCell="A1">
      <selection activeCell="D8" sqref="D8"/>
    </sheetView>
  </sheetViews>
  <sheetFormatPr defaultColWidth="11.421875" defaultRowHeight="15"/>
  <cols>
    <col min="1" max="1" width="20.7109375" style="64" customWidth="1"/>
    <col min="2" max="2" width="50.7109375" style="64" customWidth="1"/>
    <col min="3" max="3" width="17.7109375" style="65" customWidth="1"/>
    <col min="4" max="4" width="23.8515625" style="64" bestFit="1" customWidth="1"/>
    <col min="5" max="5" width="17.7109375" style="64" customWidth="1"/>
    <col min="6" max="6" width="11.421875" style="64" customWidth="1"/>
    <col min="7" max="16384" width="11.421875" style="64" customWidth="1"/>
  </cols>
  <sheetData>
    <row r="1" spans="1:5" ht="15">
      <c r="A1" s="206" t="s">
        <v>46</v>
      </c>
      <c r="B1" s="206"/>
      <c r="C1" s="62"/>
      <c r="E1" s="63"/>
    </row>
    <row r="2" spans="1:3" ht="15">
      <c r="A2" s="206" t="s">
        <v>0</v>
      </c>
      <c r="B2" s="206"/>
      <c r="C2" s="62"/>
    </row>
    <row r="3" spans="1:5" ht="15">
      <c r="A3" s="139"/>
      <c r="B3" s="139"/>
      <c r="C3" s="241"/>
      <c r="D3" s="139"/>
      <c r="E3" s="139"/>
    </row>
    <row r="4" spans="1:5" ht="15">
      <c r="A4" s="139"/>
      <c r="B4" s="139"/>
      <c r="C4" s="241"/>
      <c r="D4" s="139"/>
      <c r="E4" s="139"/>
    </row>
    <row r="5" spans="1:5" ht="15">
      <c r="A5" s="393" t="s">
        <v>168</v>
      </c>
      <c r="B5" s="395"/>
      <c r="C5" s="241"/>
      <c r="E5" s="68" t="s">
        <v>114</v>
      </c>
    </row>
    <row r="6" spans="1:5" ht="15">
      <c r="A6" s="244"/>
      <c r="B6" s="244"/>
      <c r="C6" s="245"/>
      <c r="D6" s="244"/>
      <c r="E6" s="246"/>
    </row>
    <row r="7" spans="1:5" ht="15">
      <c r="A7" s="71" t="s">
        <v>49</v>
      </c>
      <c r="B7" s="72" t="s">
        <v>50</v>
      </c>
      <c r="C7" s="73" t="s">
        <v>51</v>
      </c>
      <c r="D7" s="256" t="s">
        <v>92</v>
      </c>
      <c r="E7" s="73" t="s">
        <v>64</v>
      </c>
    </row>
    <row r="8" spans="1:5" ht="15">
      <c r="A8" s="76" t="s">
        <v>579</v>
      </c>
      <c r="B8" s="76" t="s">
        <v>580</v>
      </c>
      <c r="C8" s="257">
        <v>1603386</v>
      </c>
      <c r="D8" s="258" t="s">
        <v>581</v>
      </c>
      <c r="E8" s="249"/>
    </row>
    <row r="9" spans="1:5" ht="15">
      <c r="A9" s="76" t="s">
        <v>582</v>
      </c>
      <c r="B9" s="76" t="s">
        <v>583</v>
      </c>
      <c r="C9" s="257">
        <v>138984</v>
      </c>
      <c r="D9" s="258" t="s">
        <v>581</v>
      </c>
      <c r="E9" s="249"/>
    </row>
    <row r="10" spans="1:5" ht="30">
      <c r="A10" s="76" t="s">
        <v>584</v>
      </c>
      <c r="B10" s="76" t="s">
        <v>585</v>
      </c>
      <c r="C10" s="257">
        <v>1849530</v>
      </c>
      <c r="D10" s="258" t="s">
        <v>581</v>
      </c>
      <c r="E10" s="249"/>
    </row>
    <row r="11" spans="1:5" ht="15">
      <c r="A11" s="76" t="s">
        <v>586</v>
      </c>
      <c r="B11" s="76" t="s">
        <v>587</v>
      </c>
      <c r="C11" s="257"/>
      <c r="D11" s="258" t="s">
        <v>581</v>
      </c>
      <c r="E11" s="249"/>
    </row>
    <row r="12" spans="1:5" ht="30">
      <c r="A12" s="76" t="s">
        <v>588</v>
      </c>
      <c r="B12" s="76" t="s">
        <v>589</v>
      </c>
      <c r="C12" s="259">
        <v>48297</v>
      </c>
      <c r="D12" s="258" t="s">
        <v>581</v>
      </c>
      <c r="E12" s="249"/>
    </row>
    <row r="13" spans="1:5" ht="15">
      <c r="A13" s="76" t="s">
        <v>590</v>
      </c>
      <c r="B13" s="76" t="s">
        <v>591</v>
      </c>
      <c r="C13" s="260">
        <v>165500</v>
      </c>
      <c r="D13" s="258" t="s">
        <v>552</v>
      </c>
      <c r="E13" s="249"/>
    </row>
    <row r="14" spans="1:5" ht="15">
      <c r="A14" s="76" t="s">
        <v>592</v>
      </c>
      <c r="B14" s="77" t="s">
        <v>32</v>
      </c>
      <c r="C14" s="171">
        <v>18920419</v>
      </c>
      <c r="D14" s="258" t="s">
        <v>552</v>
      </c>
      <c r="E14" s="249"/>
    </row>
    <row r="15" spans="1:5" ht="15">
      <c r="A15" s="76" t="s">
        <v>593</v>
      </c>
      <c r="B15" s="77" t="s">
        <v>594</v>
      </c>
      <c r="C15" s="171">
        <v>254406</v>
      </c>
      <c r="D15" s="258" t="s">
        <v>595</v>
      </c>
      <c r="E15" s="249"/>
    </row>
    <row r="16" spans="1:5" ht="15">
      <c r="A16" s="261"/>
      <c r="B16" s="261" t="s">
        <v>55</v>
      </c>
      <c r="C16" s="262">
        <f>SUM(C8:C15)</f>
        <v>22980522</v>
      </c>
      <c r="D16" s="263"/>
      <c r="E16" s="263"/>
    </row>
  </sheetData>
  <sheetProtection/>
  <mergeCells count="1">
    <mergeCell ref="A5:B5"/>
  </mergeCells>
  <dataValidations count="5"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0.7109375" style="99" customWidth="1"/>
    <col min="2" max="2" width="50.7109375" style="99" customWidth="1"/>
    <col min="3" max="3" width="17.7109375" style="255" customWidth="1"/>
    <col min="4" max="4" width="17.7109375" style="279" customWidth="1"/>
    <col min="5" max="5" width="17.7109375" style="280" customWidth="1"/>
    <col min="6" max="8" width="11.421875" style="99" customWidth="1"/>
    <col min="9" max="16384" width="11.421875" style="64" customWidth="1"/>
  </cols>
  <sheetData>
    <row r="1" spans="1:5" s="139" customFormat="1" ht="15">
      <c r="A1" s="206" t="s">
        <v>46</v>
      </c>
      <c r="B1" s="206"/>
      <c r="C1" s="241"/>
      <c r="D1" s="264"/>
      <c r="E1" s="63"/>
    </row>
    <row r="2" spans="1:5" s="139" customFormat="1" ht="15">
      <c r="A2" s="206" t="s">
        <v>0</v>
      </c>
      <c r="B2" s="206"/>
      <c r="C2" s="241"/>
      <c r="D2" s="264"/>
      <c r="E2" s="265"/>
    </row>
    <row r="3" spans="1:5" s="139" customFormat="1" ht="15">
      <c r="A3" s="66" t="s">
        <v>235</v>
      </c>
      <c r="B3" s="66"/>
      <c r="C3" s="241"/>
      <c r="D3" s="266"/>
      <c r="E3" s="267" t="s">
        <v>115</v>
      </c>
    </row>
    <row r="4" spans="1:8" ht="6.75" customHeight="1">
      <c r="A4" s="69"/>
      <c r="B4" s="69"/>
      <c r="C4" s="60"/>
      <c r="D4" s="268"/>
      <c r="E4" s="59"/>
      <c r="F4" s="64"/>
      <c r="G4" s="64"/>
      <c r="H4" s="64"/>
    </row>
    <row r="5" spans="1:8" ht="15">
      <c r="A5" s="71" t="s">
        <v>49</v>
      </c>
      <c r="B5" s="72" t="s">
        <v>50</v>
      </c>
      <c r="C5" s="73" t="s">
        <v>51</v>
      </c>
      <c r="D5" s="111" t="s">
        <v>116</v>
      </c>
      <c r="E5" s="269" t="s">
        <v>117</v>
      </c>
      <c r="F5" s="64"/>
      <c r="G5" s="64"/>
      <c r="H5" s="64"/>
    </row>
    <row r="6" spans="1:5" ht="15">
      <c r="A6" s="113" t="s">
        <v>596</v>
      </c>
      <c r="B6" s="270" t="s">
        <v>597</v>
      </c>
      <c r="C6" s="114">
        <v>165258938</v>
      </c>
      <c r="D6" s="271">
        <v>0.288192564875622</v>
      </c>
      <c r="E6" s="272"/>
    </row>
    <row r="7" spans="1:5" ht="15">
      <c r="A7" s="113" t="s">
        <v>598</v>
      </c>
      <c r="B7" s="113" t="s">
        <v>599</v>
      </c>
      <c r="C7" s="114">
        <v>42448957</v>
      </c>
      <c r="D7" s="271">
        <v>0.07402609469827882</v>
      </c>
      <c r="E7" s="272"/>
    </row>
    <row r="8" spans="1:5" ht="15">
      <c r="A8" s="113" t="s">
        <v>600</v>
      </c>
      <c r="B8" s="113" t="s">
        <v>601</v>
      </c>
      <c r="C8" s="114">
        <v>21935</v>
      </c>
      <c r="D8" s="271">
        <v>3.825211505683746E-05</v>
      </c>
      <c r="E8" s="272"/>
    </row>
    <row r="9" spans="1:5" ht="15">
      <c r="A9" s="113" t="s">
        <v>602</v>
      </c>
      <c r="B9" s="113" t="s">
        <v>603</v>
      </c>
      <c r="C9" s="114">
        <v>37630138</v>
      </c>
      <c r="D9" s="271">
        <v>0.06562262905770101</v>
      </c>
      <c r="E9" s="272"/>
    </row>
    <row r="10" spans="1:5" ht="30">
      <c r="A10" s="113" t="s">
        <v>604</v>
      </c>
      <c r="B10" s="113" t="s">
        <v>605</v>
      </c>
      <c r="C10" s="114">
        <v>5809598</v>
      </c>
      <c r="D10" s="271">
        <v>0.010131270167767168</v>
      </c>
      <c r="E10" s="272"/>
    </row>
    <row r="11" spans="1:5" ht="15">
      <c r="A11" s="113" t="s">
        <v>606</v>
      </c>
      <c r="B11" s="113" t="s">
        <v>607</v>
      </c>
      <c r="C11" s="114">
        <v>4164724</v>
      </c>
      <c r="D11" s="271">
        <v>0.007262799253611687</v>
      </c>
      <c r="E11" s="272"/>
    </row>
    <row r="12" spans="1:5" ht="15">
      <c r="A12" s="113" t="s">
        <v>608</v>
      </c>
      <c r="B12" s="113" t="s">
        <v>609</v>
      </c>
      <c r="C12" s="114">
        <v>675000</v>
      </c>
      <c r="D12" s="271">
        <v>0.0011771223005865186</v>
      </c>
      <c r="E12" s="272"/>
    </row>
    <row r="13" spans="1:5" ht="15">
      <c r="A13" s="113" t="s">
        <v>610</v>
      </c>
      <c r="B13" s="113" t="s">
        <v>500</v>
      </c>
      <c r="C13" s="114">
        <v>64432482</v>
      </c>
      <c r="D13" s="271">
        <v>0.11236283176939178</v>
      </c>
      <c r="E13" s="272"/>
    </row>
    <row r="14" spans="1:5" ht="15">
      <c r="A14" s="113" t="s">
        <v>611</v>
      </c>
      <c r="B14" s="113" t="s">
        <v>612</v>
      </c>
      <c r="C14" s="114">
        <v>2195490</v>
      </c>
      <c r="D14" s="271">
        <v>0.0038286818366143646</v>
      </c>
      <c r="E14" s="272"/>
    </row>
    <row r="15" spans="1:5" ht="30">
      <c r="A15" s="113" t="s">
        <v>613</v>
      </c>
      <c r="B15" s="113" t="s">
        <v>614</v>
      </c>
      <c r="C15" s="114">
        <v>4213728</v>
      </c>
      <c r="D15" s="271">
        <v>0.007348256588749378</v>
      </c>
      <c r="E15" s="272"/>
    </row>
    <row r="16" spans="1:5" ht="15">
      <c r="A16" s="113" t="s">
        <v>615</v>
      </c>
      <c r="B16" s="113" t="s">
        <v>616</v>
      </c>
      <c r="C16" s="114">
        <v>224984</v>
      </c>
      <c r="D16" s="271">
        <v>0.00039234619803727014</v>
      </c>
      <c r="E16" s="272"/>
    </row>
    <row r="17" spans="1:5" ht="15">
      <c r="A17" s="113" t="s">
        <v>617</v>
      </c>
      <c r="B17" s="113" t="s">
        <v>618</v>
      </c>
      <c r="C17" s="114">
        <v>12472710</v>
      </c>
      <c r="D17" s="271">
        <v>0.02175097050333108</v>
      </c>
      <c r="E17" s="272"/>
    </row>
    <row r="18" spans="1:5" ht="15">
      <c r="A18" s="113" t="s">
        <v>619</v>
      </c>
      <c r="B18" s="113" t="s">
        <v>620</v>
      </c>
      <c r="C18" s="114">
        <v>41073452</v>
      </c>
      <c r="D18" s="271">
        <v>0.07162737231299252</v>
      </c>
      <c r="E18" s="272"/>
    </row>
    <row r="19" spans="1:5" ht="15">
      <c r="A19" s="113" t="s">
        <v>621</v>
      </c>
      <c r="B19" s="113" t="s">
        <v>622</v>
      </c>
      <c r="C19" s="114">
        <v>13769378</v>
      </c>
      <c r="D19" s="271">
        <v>0.024012210235563554</v>
      </c>
      <c r="E19" s="272"/>
    </row>
    <row r="20" spans="1:5" ht="15">
      <c r="A20" s="113" t="s">
        <v>623</v>
      </c>
      <c r="B20" s="113" t="s">
        <v>624</v>
      </c>
      <c r="C20" s="114">
        <v>20274880</v>
      </c>
      <c r="D20" s="271">
        <v>0.03535705687365274</v>
      </c>
      <c r="E20" s="272"/>
    </row>
    <row r="21" spans="1:5" ht="15">
      <c r="A21" s="113" t="s">
        <v>625</v>
      </c>
      <c r="B21" s="113" t="s">
        <v>309</v>
      </c>
      <c r="C21" s="114">
        <v>1869962</v>
      </c>
      <c r="D21" s="271">
        <v>0.0032609984762212857</v>
      </c>
      <c r="E21" s="272"/>
    </row>
    <row r="22" spans="1:5" ht="15">
      <c r="A22" s="113" t="s">
        <v>626</v>
      </c>
      <c r="B22" s="113" t="s">
        <v>627</v>
      </c>
      <c r="C22" s="114">
        <v>172070</v>
      </c>
      <c r="D22" s="271">
        <v>0.0003000702729806256</v>
      </c>
      <c r="E22" s="272"/>
    </row>
    <row r="23" spans="1:5" ht="15">
      <c r="A23" s="113">
        <v>512102130</v>
      </c>
      <c r="B23" s="113" t="s">
        <v>628</v>
      </c>
      <c r="C23" s="114">
        <v>300</v>
      </c>
      <c r="D23" s="271">
        <v>5.231654669273416E-07</v>
      </c>
      <c r="E23" s="272"/>
    </row>
    <row r="24" spans="1:5" ht="30">
      <c r="A24" s="113" t="s">
        <v>629</v>
      </c>
      <c r="B24" s="113" t="s">
        <v>314</v>
      </c>
      <c r="C24" s="114">
        <v>1333981</v>
      </c>
      <c r="D24" s="271">
        <v>0.002326309309124007</v>
      </c>
      <c r="E24" s="272"/>
    </row>
    <row r="25" spans="1:5" ht="15">
      <c r="A25" s="113" t="s">
        <v>630</v>
      </c>
      <c r="B25" s="113" t="s">
        <v>631</v>
      </c>
      <c r="C25" s="114">
        <v>4923959</v>
      </c>
      <c r="D25" s="271">
        <v>0.008586817697886955</v>
      </c>
      <c r="E25" s="272"/>
    </row>
    <row r="26" spans="1:5" ht="15">
      <c r="A26" s="113" t="s">
        <v>632</v>
      </c>
      <c r="B26" s="113" t="s">
        <v>316</v>
      </c>
      <c r="C26" s="114">
        <v>780133</v>
      </c>
      <c r="D26" s="271">
        <v>0.0013604621507014262</v>
      </c>
      <c r="E26" s="272"/>
    </row>
    <row r="27" spans="1:5" ht="15">
      <c r="A27" s="113" t="s">
        <v>633</v>
      </c>
      <c r="B27" s="113" t="s">
        <v>634</v>
      </c>
      <c r="C27" s="114">
        <v>437988</v>
      </c>
      <c r="D27" s="271">
        <v>0.0007638006550952418</v>
      </c>
      <c r="E27" s="272"/>
    </row>
    <row r="28" spans="1:5" ht="15">
      <c r="A28" s="113" t="s">
        <v>635</v>
      </c>
      <c r="B28" s="113" t="s">
        <v>636</v>
      </c>
      <c r="C28" s="114">
        <v>26052</v>
      </c>
      <c r="D28" s="271">
        <v>4.543168914797035E-05</v>
      </c>
      <c r="E28" s="272"/>
    </row>
    <row r="29" spans="1:5" ht="15">
      <c r="A29" s="113" t="s">
        <v>637</v>
      </c>
      <c r="B29" s="113" t="s">
        <v>320</v>
      </c>
      <c r="C29" s="114">
        <v>1945161</v>
      </c>
      <c r="D29" s="271">
        <v>0.0033921368760461827</v>
      </c>
      <c r="E29" s="272"/>
    </row>
    <row r="30" spans="1:5" ht="15">
      <c r="A30" s="113" t="s">
        <v>638</v>
      </c>
      <c r="B30" s="113" t="s">
        <v>639</v>
      </c>
      <c r="C30" s="114">
        <v>40331</v>
      </c>
      <c r="D30" s="271">
        <v>7.033262148882205E-05</v>
      </c>
      <c r="E30" s="272"/>
    </row>
    <row r="31" spans="1:5" ht="15">
      <c r="A31" s="113" t="s">
        <v>640</v>
      </c>
      <c r="B31" s="113" t="s">
        <v>641</v>
      </c>
      <c r="C31" s="114">
        <v>14326</v>
      </c>
      <c r="D31" s="271">
        <v>2.498289493067032E-05</v>
      </c>
      <c r="E31" s="272"/>
    </row>
    <row r="32" spans="1:5" ht="15">
      <c r="A32" s="113" t="s">
        <v>642</v>
      </c>
      <c r="B32" s="113" t="s">
        <v>643</v>
      </c>
      <c r="C32" s="114">
        <v>12670</v>
      </c>
      <c r="D32" s="271">
        <v>2.2095021553231396E-05</v>
      </c>
      <c r="E32" s="272"/>
    </row>
    <row r="33" spans="1:5" ht="15">
      <c r="A33" s="113" t="s">
        <v>644</v>
      </c>
      <c r="B33" s="113" t="s">
        <v>645</v>
      </c>
      <c r="C33" s="114">
        <v>15452</v>
      </c>
      <c r="D33" s="271">
        <v>2.694650931653761E-05</v>
      </c>
      <c r="E33" s="272"/>
    </row>
    <row r="34" spans="1:5" ht="15">
      <c r="A34" s="113" t="s">
        <v>646</v>
      </c>
      <c r="B34" s="113" t="s">
        <v>647</v>
      </c>
      <c r="C34" s="114">
        <v>2836</v>
      </c>
      <c r="D34" s="271">
        <v>4.945657547353137E-06</v>
      </c>
      <c r="E34" s="272"/>
    </row>
    <row r="35" spans="1:5" ht="15">
      <c r="A35" s="113" t="s">
        <v>648</v>
      </c>
      <c r="B35" s="113" t="s">
        <v>649</v>
      </c>
      <c r="C35" s="114">
        <v>42474</v>
      </c>
      <c r="D35" s="271">
        <v>7.406976680757303E-05</v>
      </c>
      <c r="E35" s="272"/>
    </row>
    <row r="36" spans="1:5" ht="15">
      <c r="A36" s="113" t="s">
        <v>650</v>
      </c>
      <c r="B36" s="113" t="s">
        <v>651</v>
      </c>
      <c r="C36" s="114">
        <v>15940</v>
      </c>
      <c r="D36" s="271">
        <v>2.779752514273942E-05</v>
      </c>
      <c r="E36" s="272"/>
    </row>
    <row r="37" spans="1:5" ht="15">
      <c r="A37" s="113" t="s">
        <v>652</v>
      </c>
      <c r="B37" s="113" t="s">
        <v>653</v>
      </c>
      <c r="C37" s="114">
        <v>451626</v>
      </c>
      <c r="D37" s="271">
        <v>0.0007875837572217586</v>
      </c>
      <c r="E37" s="272"/>
    </row>
    <row r="38" spans="1:5" ht="15">
      <c r="A38" s="113" t="s">
        <v>654</v>
      </c>
      <c r="B38" s="113" t="s">
        <v>655</v>
      </c>
      <c r="C38" s="114">
        <v>61928</v>
      </c>
      <c r="D38" s="271">
        <v>0.00010799530345292137</v>
      </c>
      <c r="E38" s="272"/>
    </row>
    <row r="39" spans="1:5" ht="15">
      <c r="A39" s="113" t="s">
        <v>656</v>
      </c>
      <c r="B39" s="113" t="s">
        <v>657</v>
      </c>
      <c r="C39" s="114">
        <v>111634</v>
      </c>
      <c r="D39" s="271">
        <v>0.00019467684578322285</v>
      </c>
      <c r="E39" s="272"/>
    </row>
    <row r="40" spans="1:5" ht="30">
      <c r="A40" s="113" t="s">
        <v>658</v>
      </c>
      <c r="B40" s="113" t="s">
        <v>326</v>
      </c>
      <c r="C40" s="114">
        <v>247338</v>
      </c>
      <c r="D40" s="271">
        <v>0.0004313290008629161</v>
      </c>
      <c r="E40" s="272"/>
    </row>
    <row r="41" spans="1:5" ht="15">
      <c r="A41" s="113" t="s">
        <v>659</v>
      </c>
      <c r="B41" s="113" t="s">
        <v>660</v>
      </c>
      <c r="C41" s="114">
        <v>1888243</v>
      </c>
      <c r="D41" s="271">
        <v>0.003292878435890948</v>
      </c>
      <c r="E41" s="272"/>
    </row>
    <row r="42" spans="1:5" ht="15">
      <c r="A42" s="113" t="s">
        <v>661</v>
      </c>
      <c r="B42" s="113" t="s">
        <v>662</v>
      </c>
      <c r="C42" s="114">
        <v>66471</v>
      </c>
      <c r="D42" s="271">
        <v>0.00011591777250709109</v>
      </c>
      <c r="E42" s="272"/>
    </row>
    <row r="43" spans="1:5" ht="15">
      <c r="A43" s="113" t="s">
        <v>663</v>
      </c>
      <c r="B43" s="113" t="s">
        <v>664</v>
      </c>
      <c r="C43" s="114">
        <v>33317</v>
      </c>
      <c r="D43" s="271">
        <v>5.8101012872060803E-05</v>
      </c>
      <c r="E43" s="272"/>
    </row>
    <row r="44" spans="1:5" ht="15">
      <c r="A44" s="113" t="s">
        <v>665</v>
      </c>
      <c r="B44" s="113" t="s">
        <v>666</v>
      </c>
      <c r="C44" s="114">
        <v>79471</v>
      </c>
      <c r="D44" s="271">
        <v>0.00013858827607394255</v>
      </c>
      <c r="E44" s="272"/>
    </row>
    <row r="45" spans="1:5" ht="30">
      <c r="A45" s="113" t="s">
        <v>667</v>
      </c>
      <c r="B45" s="113" t="s">
        <v>668</v>
      </c>
      <c r="C45" s="114">
        <v>1337413</v>
      </c>
      <c r="D45" s="271">
        <v>0.0023322943220656558</v>
      </c>
      <c r="E45" s="272"/>
    </row>
    <row r="46" spans="1:5" ht="15">
      <c r="A46" s="113" t="s">
        <v>669</v>
      </c>
      <c r="B46" s="113" t="s">
        <v>670</v>
      </c>
      <c r="C46" s="114">
        <v>19379</v>
      </c>
      <c r="D46" s="271">
        <v>3.379474527861651E-05</v>
      </c>
      <c r="E46" s="272"/>
    </row>
    <row r="47" spans="1:5" ht="15">
      <c r="A47" s="113" t="s">
        <v>671</v>
      </c>
      <c r="B47" s="113" t="s">
        <v>672</v>
      </c>
      <c r="C47" s="114">
        <v>147737</v>
      </c>
      <c r="D47" s="271">
        <v>0.0002576363219581489</v>
      </c>
      <c r="E47" s="272"/>
    </row>
    <row r="48" spans="1:5" ht="15">
      <c r="A48" s="113" t="s">
        <v>673</v>
      </c>
      <c r="B48" s="113" t="s">
        <v>674</v>
      </c>
      <c r="C48" s="114">
        <v>127830</v>
      </c>
      <c r="D48" s="271">
        <v>0.0002229208054577403</v>
      </c>
      <c r="E48" s="272"/>
    </row>
    <row r="49" spans="1:5" ht="15">
      <c r="A49" s="113" t="s">
        <v>675</v>
      </c>
      <c r="B49" s="113" t="s">
        <v>676</v>
      </c>
      <c r="C49" s="114">
        <v>42</v>
      </c>
      <c r="D49" s="271">
        <v>7.324316536982783E-08</v>
      </c>
      <c r="E49" s="272"/>
    </row>
    <row r="50" spans="1:5" ht="15">
      <c r="A50" s="113" t="s">
        <v>677</v>
      </c>
      <c r="B50" s="113" t="s">
        <v>678</v>
      </c>
      <c r="C50" s="114">
        <v>305348</v>
      </c>
      <c r="D50" s="271">
        <v>0.0005324917633177664</v>
      </c>
      <c r="E50" s="272"/>
    </row>
    <row r="51" spans="1:5" ht="15">
      <c r="A51" s="113" t="s">
        <v>679</v>
      </c>
      <c r="B51" s="113" t="s">
        <v>680</v>
      </c>
      <c r="C51" s="114">
        <v>84629</v>
      </c>
      <c r="D51" s="271">
        <v>0.00014758323433531332</v>
      </c>
      <c r="E51" s="272"/>
    </row>
    <row r="52" spans="1:5" ht="15">
      <c r="A52" s="113" t="s">
        <v>681</v>
      </c>
      <c r="B52" s="113" t="s">
        <v>682</v>
      </c>
      <c r="C52" s="114">
        <v>330530</v>
      </c>
      <c r="D52" s="271">
        <v>0.0005764062726116475</v>
      </c>
      <c r="E52" s="272"/>
    </row>
    <row r="53" spans="1:5" ht="15">
      <c r="A53" s="113" t="s">
        <v>683</v>
      </c>
      <c r="B53" s="113" t="s">
        <v>684</v>
      </c>
      <c r="C53" s="114">
        <v>17006</v>
      </c>
      <c r="D53" s="271">
        <v>2.9656506435221242E-05</v>
      </c>
      <c r="E53" s="272"/>
    </row>
    <row r="54" spans="1:5" ht="30">
      <c r="A54" s="113" t="s">
        <v>685</v>
      </c>
      <c r="B54" s="113" t="s">
        <v>686</v>
      </c>
      <c r="C54" s="114">
        <v>734</v>
      </c>
      <c r="D54" s="271">
        <v>1.2800115090822293E-06</v>
      </c>
      <c r="E54" s="272"/>
    </row>
    <row r="55" spans="1:5" ht="15">
      <c r="A55" s="113" t="s">
        <v>687</v>
      </c>
      <c r="B55" s="113" t="s">
        <v>330</v>
      </c>
      <c r="C55" s="114">
        <v>108142</v>
      </c>
      <c r="D55" s="271">
        <v>0.0001885871997481886</v>
      </c>
      <c r="E55" s="272"/>
    </row>
    <row r="56" spans="1:5" ht="15">
      <c r="A56" s="113" t="s">
        <v>688</v>
      </c>
      <c r="B56" s="113" t="s">
        <v>689</v>
      </c>
      <c r="C56" s="114">
        <v>72375</v>
      </c>
      <c r="D56" s="271">
        <v>0.00012621366889622117</v>
      </c>
      <c r="E56" s="272"/>
    </row>
    <row r="57" spans="1:5" ht="15">
      <c r="A57" s="113" t="s">
        <v>690</v>
      </c>
      <c r="B57" s="113" t="s">
        <v>691</v>
      </c>
      <c r="C57" s="114">
        <v>9214</v>
      </c>
      <c r="D57" s="271">
        <v>1.606815537422842E-05</v>
      </c>
      <c r="E57" s="272"/>
    </row>
    <row r="58" spans="1:5" ht="30">
      <c r="A58" s="113" t="s">
        <v>692</v>
      </c>
      <c r="B58" s="113" t="s">
        <v>334</v>
      </c>
      <c r="C58" s="114">
        <v>123988</v>
      </c>
      <c r="D58" s="271">
        <v>0.0002162207997112908</v>
      </c>
      <c r="E58" s="272"/>
    </row>
    <row r="59" spans="1:5" ht="30">
      <c r="A59" s="113" t="s">
        <v>693</v>
      </c>
      <c r="B59" s="113" t="s">
        <v>694</v>
      </c>
      <c r="C59" s="114">
        <v>63423</v>
      </c>
      <c r="D59" s="271">
        <v>0.0001106024113631093</v>
      </c>
      <c r="E59" s="272"/>
    </row>
    <row r="60" spans="1:5" ht="30">
      <c r="A60" s="113" t="s">
        <v>695</v>
      </c>
      <c r="B60" s="113" t="s">
        <v>696</v>
      </c>
      <c r="C60" s="114">
        <v>338829</v>
      </c>
      <c r="D60" s="271">
        <v>0.0005908787733117475</v>
      </c>
      <c r="E60" s="272"/>
    </row>
    <row r="61" spans="1:5" ht="30">
      <c r="A61" s="113" t="s">
        <v>697</v>
      </c>
      <c r="B61" s="113" t="s">
        <v>698</v>
      </c>
      <c r="C61" s="114">
        <v>10910</v>
      </c>
      <c r="D61" s="271">
        <v>1.9025784147257657E-05</v>
      </c>
      <c r="E61" s="272"/>
    </row>
    <row r="62" spans="1:5" ht="30">
      <c r="A62" s="113" t="s">
        <v>699</v>
      </c>
      <c r="B62" s="113" t="s">
        <v>700</v>
      </c>
      <c r="C62" s="114">
        <v>3567</v>
      </c>
      <c r="D62" s="271">
        <v>6.220437401766092E-06</v>
      </c>
      <c r="E62" s="272"/>
    </row>
    <row r="63" spans="1:5" ht="15">
      <c r="A63" s="113" t="s">
        <v>701</v>
      </c>
      <c r="B63" s="113" t="s">
        <v>702</v>
      </c>
      <c r="C63" s="114">
        <v>4932084</v>
      </c>
      <c r="D63" s="271">
        <v>0.008600986762616237</v>
      </c>
      <c r="E63" s="272"/>
    </row>
    <row r="64" spans="1:5" ht="15">
      <c r="A64" s="113" t="s">
        <v>703</v>
      </c>
      <c r="B64" s="113" t="s">
        <v>704</v>
      </c>
      <c r="C64" s="114">
        <v>107680</v>
      </c>
      <c r="D64" s="271">
        <v>0.0001877815249291205</v>
      </c>
      <c r="E64" s="272"/>
    </row>
    <row r="65" spans="1:5" ht="15">
      <c r="A65" s="113" t="s">
        <v>705</v>
      </c>
      <c r="B65" s="113" t="s">
        <v>706</v>
      </c>
      <c r="C65" s="114">
        <v>542056</v>
      </c>
      <c r="D65" s="271">
        <v>0.000945283267802557</v>
      </c>
      <c r="E65" s="272"/>
    </row>
    <row r="66" spans="1:5" ht="15">
      <c r="A66" s="113" t="s">
        <v>707</v>
      </c>
      <c r="B66" s="113" t="s">
        <v>708</v>
      </c>
      <c r="C66" s="114">
        <v>1148196</v>
      </c>
      <c r="D66" s="271">
        <v>0.002002321654880353</v>
      </c>
      <c r="E66" s="272"/>
    </row>
    <row r="67" spans="1:5" ht="15">
      <c r="A67" s="113" t="s">
        <v>709</v>
      </c>
      <c r="B67" s="113" t="s">
        <v>710</v>
      </c>
      <c r="C67" s="114">
        <v>605295</v>
      </c>
      <c r="D67" s="271">
        <v>0.001055564804345951</v>
      </c>
      <c r="E67" s="272"/>
    </row>
    <row r="68" spans="1:5" ht="15">
      <c r="A68" s="113" t="s">
        <v>711</v>
      </c>
      <c r="B68" s="113" t="s">
        <v>712</v>
      </c>
      <c r="C68" s="114">
        <v>2994</v>
      </c>
      <c r="D68" s="271">
        <v>5.22119135993487E-06</v>
      </c>
      <c r="E68" s="272"/>
    </row>
    <row r="69" spans="1:5" ht="15">
      <c r="A69" s="113" t="s">
        <v>713</v>
      </c>
      <c r="B69" s="113" t="s">
        <v>714</v>
      </c>
      <c r="C69" s="114">
        <v>1708387</v>
      </c>
      <c r="D69" s="271">
        <v>0.0029792302751586682</v>
      </c>
      <c r="E69" s="272"/>
    </row>
    <row r="70" spans="1:5" ht="15">
      <c r="A70" s="113" t="s">
        <v>715</v>
      </c>
      <c r="B70" s="113" t="s">
        <v>716</v>
      </c>
      <c r="C70" s="114">
        <v>240842</v>
      </c>
      <c r="D70" s="271">
        <v>0.0004200007246190494</v>
      </c>
      <c r="E70" s="272"/>
    </row>
    <row r="71" spans="1:5" ht="30">
      <c r="A71" s="113" t="s">
        <v>717</v>
      </c>
      <c r="B71" s="113" t="s">
        <v>718</v>
      </c>
      <c r="C71" s="114">
        <v>75980</v>
      </c>
      <c r="D71" s="271">
        <v>0.00013250037392379806</v>
      </c>
      <c r="E71" s="272"/>
    </row>
    <row r="72" spans="1:5" ht="15">
      <c r="A72" s="113" t="s">
        <v>719</v>
      </c>
      <c r="B72" s="113" t="s">
        <v>720</v>
      </c>
      <c r="C72" s="114">
        <v>474541</v>
      </c>
      <c r="D72" s="271">
        <v>0.0008275448794705588</v>
      </c>
      <c r="E72" s="272"/>
    </row>
    <row r="73" spans="1:5" ht="30">
      <c r="A73" s="113" t="s">
        <v>721</v>
      </c>
      <c r="B73" s="113" t="s">
        <v>722</v>
      </c>
      <c r="C73" s="114">
        <v>173577</v>
      </c>
      <c r="D73" s="271">
        <v>0.0003026983075094906</v>
      </c>
      <c r="E73" s="272"/>
    </row>
    <row r="74" spans="1:5" ht="15">
      <c r="A74" s="113" t="s">
        <v>723</v>
      </c>
      <c r="B74" s="113" t="s">
        <v>724</v>
      </c>
      <c r="C74" s="114">
        <v>358014</v>
      </c>
      <c r="D74" s="271">
        <v>0.000624335204921751</v>
      </c>
      <c r="E74" s="272"/>
    </row>
    <row r="75" spans="1:5" ht="30">
      <c r="A75" s="113" t="s">
        <v>725</v>
      </c>
      <c r="B75" s="113" t="s">
        <v>726</v>
      </c>
      <c r="C75" s="114">
        <v>4944</v>
      </c>
      <c r="D75" s="271">
        <v>8.621766894962591E-06</v>
      </c>
      <c r="E75" s="272"/>
    </row>
    <row r="76" spans="1:5" ht="15">
      <c r="A76" s="113" t="s">
        <v>727</v>
      </c>
      <c r="B76" s="113" t="s">
        <v>728</v>
      </c>
      <c r="C76" s="114">
        <v>1456132</v>
      </c>
      <c r="D76" s="271">
        <v>0.0025393265922928126</v>
      </c>
      <c r="E76" s="272"/>
    </row>
    <row r="77" spans="1:5" ht="15">
      <c r="A77" s="113" t="s">
        <v>729</v>
      </c>
      <c r="B77" s="113" t="s">
        <v>730</v>
      </c>
      <c r="C77" s="114">
        <v>225394</v>
      </c>
      <c r="D77" s="271">
        <v>0.0003930611908420708</v>
      </c>
      <c r="E77" s="272"/>
    </row>
    <row r="78" spans="1:5" ht="30">
      <c r="A78" s="113" t="s">
        <v>731</v>
      </c>
      <c r="B78" s="113" t="s">
        <v>732</v>
      </c>
      <c r="C78" s="114">
        <v>314623</v>
      </c>
      <c r="D78" s="271">
        <v>0.00054866629567027</v>
      </c>
      <c r="E78" s="272"/>
    </row>
    <row r="79" spans="1:5" ht="30">
      <c r="A79" s="113" t="s">
        <v>733</v>
      </c>
      <c r="B79" s="113" t="s">
        <v>734</v>
      </c>
      <c r="C79" s="114">
        <v>588812</v>
      </c>
      <c r="D79" s="271">
        <v>0.001026820349708073</v>
      </c>
      <c r="E79" s="272"/>
    </row>
    <row r="80" spans="1:5" ht="45">
      <c r="A80" s="113" t="s">
        <v>735</v>
      </c>
      <c r="B80" s="113" t="s">
        <v>736</v>
      </c>
      <c r="C80" s="114">
        <v>44000</v>
      </c>
      <c r="D80" s="271">
        <v>7.673093514934344E-05</v>
      </c>
      <c r="E80" s="272"/>
    </row>
    <row r="81" spans="1:5" ht="15">
      <c r="A81" s="113" t="s">
        <v>737</v>
      </c>
      <c r="B81" s="113" t="s">
        <v>738</v>
      </c>
      <c r="C81" s="114">
        <v>1740039</v>
      </c>
      <c r="D81" s="271">
        <v>0.0030344277196892823</v>
      </c>
      <c r="E81" s="272"/>
    </row>
    <row r="82" spans="1:5" ht="15">
      <c r="A82" s="113" t="s">
        <v>739</v>
      </c>
      <c r="B82" s="113" t="s">
        <v>740</v>
      </c>
      <c r="C82" s="114">
        <v>66690</v>
      </c>
      <c r="D82" s="271">
        <v>0.00011629968329794805</v>
      </c>
      <c r="E82" s="272"/>
    </row>
    <row r="83" spans="1:5" ht="30">
      <c r="A83" s="113" t="s">
        <v>741</v>
      </c>
      <c r="B83" s="113" t="s">
        <v>742</v>
      </c>
      <c r="C83" s="114">
        <v>3745823</v>
      </c>
      <c r="D83" s="271">
        <v>0.0065322841294072525</v>
      </c>
      <c r="E83" s="272"/>
    </row>
    <row r="84" spans="1:5" ht="15">
      <c r="A84" s="113" t="s">
        <v>743</v>
      </c>
      <c r="B84" s="113" t="s">
        <v>744</v>
      </c>
      <c r="C84" s="114">
        <v>8800</v>
      </c>
      <c r="D84" s="271">
        <v>1.534618702986869E-05</v>
      </c>
      <c r="E84" s="272"/>
    </row>
    <row r="85" spans="1:5" ht="15">
      <c r="A85" s="113" t="s">
        <v>745</v>
      </c>
      <c r="B85" s="113" t="s">
        <v>746</v>
      </c>
      <c r="C85" s="114">
        <v>414192</v>
      </c>
      <c r="D85" s="271">
        <v>0.0007223031702585649</v>
      </c>
      <c r="E85" s="272"/>
    </row>
    <row r="86" spans="1:5" ht="30">
      <c r="A86" s="113" t="s">
        <v>747</v>
      </c>
      <c r="B86" s="113" t="s">
        <v>748</v>
      </c>
      <c r="C86" s="114">
        <v>3703464</v>
      </c>
      <c r="D86" s="271">
        <v>0.0064584149093620015</v>
      </c>
      <c r="E86" s="272"/>
    </row>
    <row r="87" spans="1:5" ht="15">
      <c r="A87" s="113" t="s">
        <v>749</v>
      </c>
      <c r="B87" s="113" t="s">
        <v>750</v>
      </c>
      <c r="C87" s="114">
        <v>932618</v>
      </c>
      <c r="D87" s="271">
        <v>0.001626378438116145</v>
      </c>
      <c r="E87" s="272"/>
    </row>
    <row r="88" spans="1:5" ht="15">
      <c r="A88" s="113" t="s">
        <v>751</v>
      </c>
      <c r="B88" s="113" t="s">
        <v>752</v>
      </c>
      <c r="C88" s="114">
        <v>985905</v>
      </c>
      <c r="D88" s="271">
        <v>0.0017193048322366692</v>
      </c>
      <c r="E88" s="272"/>
    </row>
    <row r="89" spans="1:5" ht="15">
      <c r="A89" s="113" t="s">
        <v>753</v>
      </c>
      <c r="B89" s="113" t="s">
        <v>754</v>
      </c>
      <c r="C89" s="114">
        <v>16126</v>
      </c>
      <c r="D89" s="271">
        <v>2.8121887732234372E-05</v>
      </c>
      <c r="E89" s="272"/>
    </row>
    <row r="90" spans="1:5" ht="15">
      <c r="A90" s="113" t="s">
        <v>755</v>
      </c>
      <c r="B90" s="113" t="s">
        <v>756</v>
      </c>
      <c r="C90" s="114">
        <v>1120650</v>
      </c>
      <c r="D90" s="271">
        <v>0.001954284601707085</v>
      </c>
      <c r="E90" s="272"/>
    </row>
    <row r="91" spans="1:5" ht="45">
      <c r="A91" s="113" t="s">
        <v>757</v>
      </c>
      <c r="B91" s="113" t="s">
        <v>758</v>
      </c>
      <c r="C91" s="114">
        <v>170312</v>
      </c>
      <c r="D91" s="271">
        <v>0.0002970045233444314</v>
      </c>
      <c r="E91" s="272"/>
    </row>
    <row r="92" spans="1:5" ht="45">
      <c r="A92" s="113" t="s">
        <v>759</v>
      </c>
      <c r="B92" s="113" t="s">
        <v>760</v>
      </c>
      <c r="C92" s="114">
        <v>55715</v>
      </c>
      <c r="D92" s="271">
        <v>9.716054663285614E-05</v>
      </c>
      <c r="E92" s="272"/>
    </row>
    <row r="93" spans="1:5" ht="30">
      <c r="A93" s="113" t="s">
        <v>761</v>
      </c>
      <c r="B93" s="113" t="s">
        <v>762</v>
      </c>
      <c r="C93" s="114">
        <v>554345</v>
      </c>
      <c r="D93" s="271">
        <v>0.0009667138692127907</v>
      </c>
      <c r="E93" s="272"/>
    </row>
    <row r="94" spans="1:5" ht="30">
      <c r="A94" s="113" t="s">
        <v>763</v>
      </c>
      <c r="B94" s="113" t="s">
        <v>764</v>
      </c>
      <c r="C94" s="114">
        <v>458802</v>
      </c>
      <c r="D94" s="271">
        <v>0.0008000978751906607</v>
      </c>
      <c r="E94" s="272"/>
    </row>
    <row r="95" spans="1:5" ht="30">
      <c r="A95" s="113" t="s">
        <v>765</v>
      </c>
      <c r="B95" s="113" t="s">
        <v>766</v>
      </c>
      <c r="C95" s="114">
        <v>670365</v>
      </c>
      <c r="D95" s="271">
        <v>0.0011690393941224913</v>
      </c>
      <c r="E95" s="272"/>
    </row>
    <row r="96" spans="1:5" ht="15">
      <c r="A96" s="113" t="s">
        <v>767</v>
      </c>
      <c r="B96" s="113" t="s">
        <v>768</v>
      </c>
      <c r="C96" s="114">
        <v>244148</v>
      </c>
      <c r="D96" s="271">
        <v>0.0004257660080645887</v>
      </c>
      <c r="E96" s="272"/>
    </row>
    <row r="97" spans="1:5" ht="15">
      <c r="A97" s="113" t="s">
        <v>769</v>
      </c>
      <c r="B97" s="113" t="s">
        <v>770</v>
      </c>
      <c r="C97" s="114">
        <v>191470</v>
      </c>
      <c r="D97" s="271">
        <v>0.000333901639841927</v>
      </c>
      <c r="E97" s="272"/>
    </row>
    <row r="98" spans="1:5" ht="15">
      <c r="A98" s="113" t="s">
        <v>771</v>
      </c>
      <c r="B98" s="113" t="s">
        <v>772</v>
      </c>
      <c r="C98" s="114">
        <v>3551936</v>
      </c>
      <c r="D98" s="271">
        <v>0.006194167519786781</v>
      </c>
      <c r="E98" s="272"/>
    </row>
    <row r="99" spans="1:5" ht="30">
      <c r="A99" s="113" t="s">
        <v>773</v>
      </c>
      <c r="B99" s="113" t="s">
        <v>774</v>
      </c>
      <c r="C99" s="114">
        <v>1740</v>
      </c>
      <c r="D99" s="271">
        <v>3.0343597081785817E-06</v>
      </c>
      <c r="E99" s="272"/>
    </row>
    <row r="100" spans="1:5" ht="30">
      <c r="A100" s="113" t="s">
        <v>775</v>
      </c>
      <c r="B100" s="113" t="s">
        <v>776</v>
      </c>
      <c r="C100" s="114">
        <v>25438</v>
      </c>
      <c r="D100" s="271">
        <v>4.4360943825659055E-05</v>
      </c>
      <c r="E100" s="272"/>
    </row>
    <row r="101" spans="1:5" ht="30">
      <c r="A101" s="113" t="s">
        <v>777</v>
      </c>
      <c r="B101" s="113" t="s">
        <v>778</v>
      </c>
      <c r="C101" s="114">
        <v>26687</v>
      </c>
      <c r="D101" s="271">
        <v>4.653905605296656E-05</v>
      </c>
      <c r="E101" s="272"/>
    </row>
    <row r="102" spans="1:5" ht="15">
      <c r="A102" s="113" t="s">
        <v>779</v>
      </c>
      <c r="B102" s="113" t="s">
        <v>780</v>
      </c>
      <c r="C102" s="114">
        <v>568878</v>
      </c>
      <c r="D102" s="271">
        <v>0.000992057748315641</v>
      </c>
      <c r="E102" s="272"/>
    </row>
    <row r="103" spans="1:5" ht="15">
      <c r="A103" s="113" t="s">
        <v>781</v>
      </c>
      <c r="B103" s="113" t="s">
        <v>782</v>
      </c>
      <c r="C103" s="114">
        <v>3557796</v>
      </c>
      <c r="D103" s="271">
        <v>0.006204386685240762</v>
      </c>
      <c r="E103" s="272"/>
    </row>
    <row r="104" spans="1:5" ht="15">
      <c r="A104" s="113" t="s">
        <v>783</v>
      </c>
      <c r="B104" s="113" t="s">
        <v>784</v>
      </c>
      <c r="C104" s="114">
        <v>786665</v>
      </c>
      <c r="D104" s="271">
        <v>0.001371853206801324</v>
      </c>
      <c r="E104" s="272"/>
    </row>
    <row r="105" spans="1:5" ht="15">
      <c r="A105" s="113" t="s">
        <v>785</v>
      </c>
      <c r="B105" s="113" t="s">
        <v>786</v>
      </c>
      <c r="C105" s="114">
        <v>8140988</v>
      </c>
      <c r="D105" s="271">
        <v>0.014196945960899618</v>
      </c>
      <c r="E105" s="272"/>
    </row>
    <row r="106" spans="1:5" ht="15">
      <c r="A106" s="113" t="s">
        <v>787</v>
      </c>
      <c r="B106" s="113" t="s">
        <v>788</v>
      </c>
      <c r="C106" s="114">
        <v>1039266</v>
      </c>
      <c r="D106" s="271">
        <v>0.0018123602738390355</v>
      </c>
      <c r="E106" s="272"/>
    </row>
    <row r="107" spans="1:5" ht="15">
      <c r="A107" s="113" t="s">
        <v>789</v>
      </c>
      <c r="B107" s="113" t="s">
        <v>790</v>
      </c>
      <c r="C107" s="114">
        <v>113630</v>
      </c>
      <c r="D107" s="271">
        <v>0.00019815764002317944</v>
      </c>
      <c r="E107" s="272"/>
    </row>
    <row r="108" spans="1:5" ht="15">
      <c r="A108" s="113" t="s">
        <v>791</v>
      </c>
      <c r="B108" s="113" t="s">
        <v>792</v>
      </c>
      <c r="C108" s="114">
        <v>459876</v>
      </c>
      <c r="D108" s="271">
        <v>0.0008019708075622606</v>
      </c>
      <c r="E108" s="272"/>
    </row>
    <row r="109" spans="1:5" ht="15">
      <c r="A109" s="113" t="s">
        <v>793</v>
      </c>
      <c r="B109" s="113" t="s">
        <v>794</v>
      </c>
      <c r="C109" s="114">
        <v>336104</v>
      </c>
      <c r="D109" s="271">
        <v>0.0005861266869871574</v>
      </c>
      <c r="E109" s="272"/>
    </row>
    <row r="110" spans="1:5" ht="15">
      <c r="A110" s="113" t="s">
        <v>795</v>
      </c>
      <c r="B110" s="113" t="s">
        <v>796</v>
      </c>
      <c r="C110" s="114">
        <v>201749</v>
      </c>
      <c r="D110" s="271">
        <v>0.0003518270326237475</v>
      </c>
      <c r="E110" s="272"/>
    </row>
    <row r="111" spans="1:5" ht="15">
      <c r="A111" s="113" t="s">
        <v>797</v>
      </c>
      <c r="B111" s="113" t="s">
        <v>798</v>
      </c>
      <c r="C111" s="114">
        <v>91358</v>
      </c>
      <c r="D111" s="271">
        <v>0.0001593178357584936</v>
      </c>
      <c r="E111" s="272"/>
    </row>
    <row r="112" spans="1:5" ht="30">
      <c r="A112" s="113" t="s">
        <v>799</v>
      </c>
      <c r="B112" s="113" t="s">
        <v>800</v>
      </c>
      <c r="C112" s="114">
        <v>6031670</v>
      </c>
      <c r="D112" s="271">
        <v>0.010518538173005463</v>
      </c>
      <c r="E112" s="272"/>
    </row>
    <row r="113" spans="1:5" ht="30">
      <c r="A113" s="113" t="s">
        <v>801</v>
      </c>
      <c r="B113" s="113" t="s">
        <v>802</v>
      </c>
      <c r="C113" s="114">
        <v>12814131</v>
      </c>
      <c r="D113" s="271">
        <v>0.022346369426277077</v>
      </c>
      <c r="E113" s="272"/>
    </row>
    <row r="114" spans="1:5" ht="15">
      <c r="A114" s="113" t="s">
        <v>803</v>
      </c>
      <c r="B114" s="113" t="s">
        <v>804</v>
      </c>
      <c r="C114" s="114">
        <v>1068150</v>
      </c>
      <c r="D114" s="271">
        <v>0.0018627306449948</v>
      </c>
      <c r="E114" s="272"/>
    </row>
    <row r="115" spans="1:5" ht="15">
      <c r="A115" s="113" t="s">
        <v>805</v>
      </c>
      <c r="B115" s="113" t="s">
        <v>806</v>
      </c>
      <c r="C115" s="114">
        <v>555000</v>
      </c>
      <c r="D115" s="271">
        <v>0.0009678561138155821</v>
      </c>
      <c r="E115" s="272"/>
    </row>
    <row r="116" spans="1:5" ht="15">
      <c r="A116" s="113" t="s">
        <v>807</v>
      </c>
      <c r="B116" s="113" t="s">
        <v>808</v>
      </c>
      <c r="C116" s="114">
        <v>51636147</v>
      </c>
      <c r="D116" s="271">
        <v>0.09004749651861284</v>
      </c>
      <c r="E116" s="272"/>
    </row>
    <row r="117" spans="1:5" ht="15">
      <c r="A117" s="113" t="s">
        <v>809</v>
      </c>
      <c r="B117" s="113" t="s">
        <v>810</v>
      </c>
      <c r="C117" s="114">
        <v>20180</v>
      </c>
      <c r="D117" s="271">
        <v>3.5191597075312514E-05</v>
      </c>
      <c r="E117" s="272"/>
    </row>
    <row r="118" spans="1:5" ht="15">
      <c r="A118" s="113" t="s">
        <v>811</v>
      </c>
      <c r="B118" s="113" t="s">
        <v>812</v>
      </c>
      <c r="C118" s="114">
        <v>21980787</v>
      </c>
      <c r="D118" s="271">
        <v>0.038331962314284804</v>
      </c>
      <c r="E118" s="272"/>
    </row>
    <row r="119" spans="1:5" ht="15">
      <c r="A119" s="115"/>
      <c r="B119" s="115" t="s">
        <v>55</v>
      </c>
      <c r="C119" s="116">
        <f>SUM(C6:C118)</f>
        <v>573432344</v>
      </c>
      <c r="D119" s="273">
        <f>SUM(D6:D118)</f>
        <v>1.0000000000000007</v>
      </c>
      <c r="E119" s="274"/>
    </row>
    <row r="120" spans="1:5" ht="15">
      <c r="A120" s="275"/>
      <c r="B120" s="275"/>
      <c r="C120" s="276"/>
      <c r="D120" s="277"/>
      <c r="E120" s="278"/>
    </row>
  </sheetData>
  <sheetProtection/>
  <dataValidations count="5">
    <dataValidation allowBlank="1" showInputMessage="1" showErrorMessage="1" prompt="Justificar aquellas cuentas de gastos que en lo individual representen el 10% o más del total de los gastos." sqref="E5"/>
    <dataValidation allowBlank="1" showInputMessage="1" showErrorMessage="1" prompt="Saldo final del periodo que corresponde la cuenta pública presentada (mensual:  enero, febrero, marzo, etc.; trimestral: 1er, 2do, 3ro. o 4to.)." sqref="C5"/>
    <dataValidation allowBlank="1" showInputMessage="1" showErrorMessage="1" prompt="Corresponde al nombre o descripción de la cuenta de acuerdo al Plan de Cuentas emitido por el CONAC." sqref="B5"/>
    <dataValidation allowBlank="1" showInputMessage="1" showErrorMessage="1" prompt="Corresponde al número de la cuenta de acuerdo al Plan de Cuentas emitido por el CONAC (DOF 22/11/2010)." sqref="A5"/>
    <dataValidation allowBlank="1" showInputMessage="1" showErrorMessage="1" prompt="Porcentaje que representa el gasto con respecto del total ejercido." sqref="D5"/>
  </dataValidations>
  <printOptions horizontalCentered="1"/>
  <pageMargins left="0.2362204724409449" right="0.2362204724409449" top="0.22" bottom="0.4330708661417323" header="0.22" footer="0.31496062992125984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32" customWidth="1"/>
  </cols>
  <sheetData>
    <row r="72" ht="11.25" hidden="1">
      <c r="A72" s="35" t="s">
        <v>183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0.7109375" style="64" customWidth="1"/>
    <col min="2" max="2" width="50.7109375" style="64" customWidth="1"/>
    <col min="3" max="5" width="17.7109375" style="65" customWidth="1"/>
    <col min="6" max="7" width="17.7109375" style="64" customWidth="1"/>
    <col min="8" max="16384" width="11.421875" style="64" customWidth="1"/>
  </cols>
  <sheetData>
    <row r="1" spans="1:7" s="139" customFormat="1" ht="15">
      <c r="A1" s="206" t="s">
        <v>46</v>
      </c>
      <c r="B1" s="206"/>
      <c r="C1" s="140"/>
      <c r="D1" s="140"/>
      <c r="E1" s="140"/>
      <c r="F1" s="281"/>
      <c r="G1" s="63"/>
    </row>
    <row r="2" spans="1:5" s="139" customFormat="1" ht="15">
      <c r="A2" s="206" t="s">
        <v>0</v>
      </c>
      <c r="B2" s="206"/>
      <c r="C2" s="140"/>
      <c r="D2" s="140"/>
      <c r="E2" s="140"/>
    </row>
    <row r="3" spans="3:5" s="139" customFormat="1" ht="15">
      <c r="C3" s="140"/>
      <c r="D3" s="140"/>
      <c r="E3" s="140"/>
    </row>
    <row r="4" spans="3:5" s="139" customFormat="1" ht="15">
      <c r="C4" s="140"/>
      <c r="D4" s="140"/>
      <c r="E4" s="140"/>
    </row>
    <row r="5" spans="1:7" s="139" customFormat="1" ht="15">
      <c r="A5" s="66" t="s">
        <v>169</v>
      </c>
      <c r="B5" s="66"/>
      <c r="C5" s="140"/>
      <c r="D5" s="140"/>
      <c r="E5" s="140"/>
      <c r="G5" s="68" t="s">
        <v>118</v>
      </c>
    </row>
    <row r="6" spans="1:5" s="208" customFormat="1" ht="15">
      <c r="A6" s="144"/>
      <c r="B6" s="144"/>
      <c r="C6" s="194"/>
      <c r="D6" s="207"/>
      <c r="E6" s="207"/>
    </row>
    <row r="7" spans="1:7" ht="15">
      <c r="A7" s="71" t="s">
        <v>49</v>
      </c>
      <c r="B7" s="72" t="s">
        <v>50</v>
      </c>
      <c r="C7" s="165" t="s">
        <v>79</v>
      </c>
      <c r="D7" s="165" t="s">
        <v>80</v>
      </c>
      <c r="E7" s="282" t="s">
        <v>119</v>
      </c>
      <c r="F7" s="283" t="s">
        <v>52</v>
      </c>
      <c r="G7" s="283" t="s">
        <v>92</v>
      </c>
    </row>
    <row r="8" spans="1:7" s="284" customFormat="1" ht="30">
      <c r="A8" s="76" t="s">
        <v>813</v>
      </c>
      <c r="B8" s="76" t="s">
        <v>814</v>
      </c>
      <c r="C8" s="186">
        <v>6573578340</v>
      </c>
      <c r="D8" s="186">
        <v>3529757063</v>
      </c>
      <c r="E8" s="186">
        <f>+D8-C8</f>
        <v>-3043821277</v>
      </c>
      <c r="F8" s="153" t="s">
        <v>815</v>
      </c>
      <c r="G8" s="153" t="s">
        <v>816</v>
      </c>
    </row>
    <row r="9" spans="1:7" ht="15">
      <c r="A9" s="285"/>
      <c r="B9" s="285" t="s">
        <v>55</v>
      </c>
      <c r="C9" s="286">
        <f>SUM(C8:C8)</f>
        <v>6573578340</v>
      </c>
      <c r="D9" s="286">
        <f>SUM(D8:D8)</f>
        <v>3529757063</v>
      </c>
      <c r="E9" s="262">
        <f>SUM(E8:E8)</f>
        <v>-3043821277</v>
      </c>
      <c r="F9" s="287"/>
      <c r="G9" s="287"/>
    </row>
    <row r="10" spans="3:5" ht="15">
      <c r="C10" s="288"/>
      <c r="D10" s="288"/>
      <c r="E10" s="288"/>
    </row>
  </sheetData>
  <sheetProtection/>
  <dataValidations count="7"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Variación (aumento o disminución) del patrimonio en el periodo, (diferencia entre saldo final y el saldo inicial)." sqref="E7:E8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:F8"/>
    <dataValidation allowBlank="1" showInputMessage="1" showErrorMessage="1" prompt="Procedencia de los recursos: Estatal o Municipal." sqref="G7:G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0.7109375" style="64" customWidth="1"/>
    <col min="2" max="2" width="50.7109375" style="64" customWidth="1"/>
    <col min="3" max="5" width="17.7109375" style="65" customWidth="1"/>
    <col min="6" max="6" width="21.57421875" style="64" customWidth="1"/>
    <col min="7" max="16384" width="11.421875" style="64" customWidth="1"/>
  </cols>
  <sheetData>
    <row r="1" spans="1:6" s="139" customFormat="1" ht="15">
      <c r="A1" s="206" t="s">
        <v>46</v>
      </c>
      <c r="B1" s="206"/>
      <c r="C1" s="140"/>
      <c r="D1" s="140"/>
      <c r="E1" s="140"/>
      <c r="F1" s="63"/>
    </row>
    <row r="2" spans="1:5" s="139" customFormat="1" ht="15">
      <c r="A2" s="206" t="s">
        <v>0</v>
      </c>
      <c r="B2" s="206"/>
      <c r="C2" s="140"/>
      <c r="D2" s="140"/>
      <c r="E2" s="140"/>
    </row>
    <row r="3" spans="3:5" s="139" customFormat="1" ht="15">
      <c r="C3" s="140"/>
      <c r="D3" s="140"/>
      <c r="E3" s="140"/>
    </row>
    <row r="4" spans="3:5" s="139" customFormat="1" ht="15">
      <c r="C4" s="140"/>
      <c r="D4" s="140"/>
      <c r="E4" s="140"/>
    </row>
    <row r="5" spans="1:6" s="139" customFormat="1" ht="15">
      <c r="A5" s="66" t="s">
        <v>170</v>
      </c>
      <c r="B5" s="66"/>
      <c r="C5" s="140"/>
      <c r="D5" s="140"/>
      <c r="E5" s="140"/>
      <c r="F5" s="68" t="s">
        <v>120</v>
      </c>
    </row>
    <row r="6" spans="1:5" s="208" customFormat="1" ht="15">
      <c r="A6" s="144"/>
      <c r="B6" s="144"/>
      <c r="C6" s="194"/>
      <c r="D6" s="207"/>
      <c r="E6" s="207"/>
    </row>
    <row r="7" spans="1:6" ht="15">
      <c r="A7" s="71" t="s">
        <v>49</v>
      </c>
      <c r="B7" s="72" t="s">
        <v>50</v>
      </c>
      <c r="C7" s="165" t="s">
        <v>79</v>
      </c>
      <c r="D7" s="165" t="s">
        <v>80</v>
      </c>
      <c r="E7" s="282" t="s">
        <v>119</v>
      </c>
      <c r="F7" s="282" t="s">
        <v>92</v>
      </c>
    </row>
    <row r="8" spans="1:6" ht="16.5" customHeight="1">
      <c r="A8" s="113" t="s">
        <v>821</v>
      </c>
      <c r="B8" s="113" t="s">
        <v>820</v>
      </c>
      <c r="C8" s="114"/>
      <c r="D8" s="114">
        <v>276873886</v>
      </c>
      <c r="E8" s="114">
        <f>D8-C8</f>
        <v>276873886</v>
      </c>
      <c r="F8" s="289"/>
    </row>
    <row r="9" spans="1:6" ht="16.5" customHeight="1">
      <c r="A9" s="113" t="s">
        <v>819</v>
      </c>
      <c r="B9" s="113" t="s">
        <v>818</v>
      </c>
      <c r="C9" s="114">
        <v>-77721037</v>
      </c>
      <c r="D9" s="114">
        <v>-132209227</v>
      </c>
      <c r="E9" s="114">
        <f>D9-C9</f>
        <v>-54488190</v>
      </c>
      <c r="F9" s="289"/>
    </row>
    <row r="10" spans="1:6" ht="16.5" customHeight="1">
      <c r="A10" s="113">
        <v>32310000000</v>
      </c>
      <c r="B10" s="113" t="s">
        <v>817</v>
      </c>
      <c r="C10" s="114"/>
      <c r="D10" s="114">
        <v>3042640756</v>
      </c>
      <c r="E10" s="114">
        <f>D10-C10</f>
        <v>3042640756</v>
      </c>
      <c r="F10" s="289"/>
    </row>
    <row r="11" spans="1:6" ht="15">
      <c r="A11" s="115"/>
      <c r="B11" s="115" t="s">
        <v>121</v>
      </c>
      <c r="C11" s="116">
        <f>SUM(C8:C10)</f>
        <v>-77721037</v>
      </c>
      <c r="D11" s="116">
        <f>SUM(D8:D10)</f>
        <v>3187305415</v>
      </c>
      <c r="E11" s="116">
        <f>SUM(E8:E10)</f>
        <v>3265026452</v>
      </c>
      <c r="F11" s="115"/>
    </row>
  </sheetData>
  <sheetProtection/>
  <protectedRanges>
    <protectedRange sqref="F11" name="Rango1"/>
  </protectedRanges>
  <dataValidations count="6"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rintOptions horizontalCentered="1"/>
  <pageMargins left="0.27" right="0.22" top="0.7480314960629921" bottom="0.7480314960629921" header="0.31496062992125984" footer="0.31496062992125984"/>
  <pageSetup fitToHeight="1" fitToWidth="1"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SheetLayoutView="90" zoomScalePageLayoutView="0" workbookViewId="0" topLeftCell="A1">
      <selection activeCell="B10" sqref="B10"/>
    </sheetView>
  </sheetViews>
  <sheetFormatPr defaultColWidth="11.421875" defaultRowHeight="15"/>
  <cols>
    <col min="1" max="1" width="20.7109375" style="99" customWidth="1"/>
    <col min="2" max="2" width="50.7109375" style="99" customWidth="1"/>
    <col min="3" max="5" width="17.7109375" style="255" customWidth="1"/>
    <col min="6" max="16384" width="11.421875" style="64" customWidth="1"/>
  </cols>
  <sheetData>
    <row r="1" spans="1:5" s="139" customFormat="1" ht="15">
      <c r="A1" s="206" t="s">
        <v>46</v>
      </c>
      <c r="B1" s="206"/>
      <c r="C1" s="241"/>
      <c r="D1" s="241"/>
      <c r="E1" s="106"/>
    </row>
    <row r="2" spans="1:5" s="139" customFormat="1" ht="15">
      <c r="A2" s="206" t="s">
        <v>0</v>
      </c>
      <c r="B2" s="206"/>
      <c r="C2" s="241"/>
      <c r="D2" s="241"/>
      <c r="E2" s="241"/>
    </row>
    <row r="3" spans="3:5" s="139" customFormat="1" ht="15">
      <c r="C3" s="241"/>
      <c r="D3" s="241"/>
      <c r="E3" s="241"/>
    </row>
    <row r="4" spans="3:5" s="139" customFormat="1" ht="15">
      <c r="C4" s="241"/>
      <c r="D4" s="241"/>
      <c r="E4" s="241"/>
    </row>
    <row r="5" spans="1:5" s="139" customFormat="1" ht="11.25" customHeight="1">
      <c r="A5" s="177" t="s">
        <v>179</v>
      </c>
      <c r="B5" s="177"/>
      <c r="C5" s="241"/>
      <c r="D5" s="241"/>
      <c r="E5" s="290" t="s">
        <v>122</v>
      </c>
    </row>
    <row r="6" spans="1:5" s="208" customFormat="1" ht="15">
      <c r="A6" s="101"/>
      <c r="B6" s="101"/>
      <c r="C6" s="291"/>
      <c r="D6" s="292"/>
      <c r="E6" s="292"/>
    </row>
    <row r="7" spans="1:5" ht="15" customHeight="1">
      <c r="A7" s="71" t="s">
        <v>49</v>
      </c>
      <c r="B7" s="72" t="s">
        <v>50</v>
      </c>
      <c r="C7" s="165" t="s">
        <v>79</v>
      </c>
      <c r="D7" s="165" t="s">
        <v>80</v>
      </c>
      <c r="E7" s="165" t="s">
        <v>81</v>
      </c>
    </row>
    <row r="8" spans="1:5" ht="15">
      <c r="A8" s="185" t="s">
        <v>822</v>
      </c>
      <c r="B8" s="185" t="s">
        <v>823</v>
      </c>
      <c r="C8" s="293">
        <v>134426</v>
      </c>
      <c r="D8" s="293">
        <v>1228059</v>
      </c>
      <c r="E8" s="257">
        <f>D8-C8</f>
        <v>1093633</v>
      </c>
    </row>
    <row r="9" spans="1:5" ht="15">
      <c r="A9" s="81">
        <v>1111</v>
      </c>
      <c r="B9" s="81" t="s">
        <v>824</v>
      </c>
      <c r="C9" s="253">
        <v>134426</v>
      </c>
      <c r="D9" s="253">
        <f>SUM(D8)</f>
        <v>1228059</v>
      </c>
      <c r="E9" s="253">
        <f>SUM(E8:E8)</f>
        <v>1093633</v>
      </c>
    </row>
    <row r="10" spans="1:5" ht="15">
      <c r="A10" s="185" t="s">
        <v>825</v>
      </c>
      <c r="B10" s="185" t="s">
        <v>826</v>
      </c>
      <c r="C10" s="294">
        <v>22309568</v>
      </c>
      <c r="D10" s="293">
        <v>8645589</v>
      </c>
      <c r="E10" s="257">
        <f aca="true" t="shared" si="0" ref="E10:E18">D10-C10</f>
        <v>-13663979</v>
      </c>
    </row>
    <row r="11" spans="1:5" ht="15">
      <c r="A11" s="185" t="s">
        <v>827</v>
      </c>
      <c r="B11" s="185" t="s">
        <v>828</v>
      </c>
      <c r="C11" s="294">
        <v>50078813</v>
      </c>
      <c r="D11" s="293">
        <v>52324512</v>
      </c>
      <c r="E11" s="257">
        <f t="shared" si="0"/>
        <v>2245699</v>
      </c>
    </row>
    <row r="12" spans="1:5" ht="15">
      <c r="A12" s="185" t="s">
        <v>829</v>
      </c>
      <c r="B12" s="185" t="s">
        <v>251</v>
      </c>
      <c r="C12" s="294">
        <v>14070360</v>
      </c>
      <c r="D12" s="293">
        <v>12795615</v>
      </c>
      <c r="E12" s="257">
        <f t="shared" si="0"/>
        <v>-1274745</v>
      </c>
    </row>
    <row r="13" spans="1:5" ht="15">
      <c r="A13" s="185" t="s">
        <v>830</v>
      </c>
      <c r="B13" s="185" t="s">
        <v>254</v>
      </c>
      <c r="C13" s="294">
        <v>126911962</v>
      </c>
      <c r="D13" s="293">
        <v>177628384</v>
      </c>
      <c r="E13" s="257">
        <f t="shared" si="0"/>
        <v>50716422</v>
      </c>
    </row>
    <row r="14" spans="1:5" ht="15">
      <c r="A14" s="185" t="s">
        <v>831</v>
      </c>
      <c r="B14" s="185" t="s">
        <v>832</v>
      </c>
      <c r="C14" s="294">
        <v>15335</v>
      </c>
      <c r="D14" s="293">
        <v>16936</v>
      </c>
      <c r="E14" s="257">
        <f t="shared" si="0"/>
        <v>1601</v>
      </c>
    </row>
    <row r="15" spans="1:5" ht="15">
      <c r="A15" s="185" t="s">
        <v>833</v>
      </c>
      <c r="B15" s="185" t="s">
        <v>834</v>
      </c>
      <c r="C15" s="294">
        <v>14759855</v>
      </c>
      <c r="D15" s="293">
        <v>18624297</v>
      </c>
      <c r="E15" s="257">
        <f t="shared" si="0"/>
        <v>3864442</v>
      </c>
    </row>
    <row r="16" spans="1:5" ht="15">
      <c r="A16" s="185" t="s">
        <v>835</v>
      </c>
      <c r="B16" s="185" t="s">
        <v>836</v>
      </c>
      <c r="C16" s="294">
        <v>21511</v>
      </c>
      <c r="D16" s="293">
        <v>17737</v>
      </c>
      <c r="E16" s="257">
        <f t="shared" si="0"/>
        <v>-3774</v>
      </c>
    </row>
    <row r="17" spans="1:5" ht="15">
      <c r="A17" s="185" t="s">
        <v>837</v>
      </c>
      <c r="B17" s="185" t="s">
        <v>838</v>
      </c>
      <c r="C17" s="294">
        <v>15887</v>
      </c>
      <c r="D17" s="293">
        <v>15631</v>
      </c>
      <c r="E17" s="257">
        <f t="shared" si="0"/>
        <v>-256</v>
      </c>
    </row>
    <row r="18" spans="1:5" ht="15">
      <c r="A18" s="185" t="s">
        <v>839</v>
      </c>
      <c r="B18" s="185" t="s">
        <v>840</v>
      </c>
      <c r="C18" s="295">
        <v>632090664</v>
      </c>
      <c r="D18" s="293">
        <v>494138286</v>
      </c>
      <c r="E18" s="257">
        <f t="shared" si="0"/>
        <v>-137952378</v>
      </c>
    </row>
    <row r="19" spans="1:5" ht="15">
      <c r="A19" s="81">
        <v>1112</v>
      </c>
      <c r="B19" s="81" t="s">
        <v>841</v>
      </c>
      <c r="C19" s="253">
        <v>860273955</v>
      </c>
      <c r="D19" s="253">
        <f>SUM(D10:D18)</f>
        <v>764206987</v>
      </c>
      <c r="E19" s="253">
        <f>SUM(E10:E18)</f>
        <v>-96066968</v>
      </c>
    </row>
    <row r="20" spans="1:5" ht="15">
      <c r="A20" s="185" t="s">
        <v>842</v>
      </c>
      <c r="B20" s="296" t="s">
        <v>834</v>
      </c>
      <c r="C20" s="297">
        <v>461992</v>
      </c>
      <c r="D20" s="293">
        <v>462015</v>
      </c>
      <c r="E20" s="257">
        <f>D20-C20</f>
        <v>23</v>
      </c>
    </row>
    <row r="21" spans="1:5" ht="15">
      <c r="A21" s="81">
        <v>1113</v>
      </c>
      <c r="B21" s="81" t="s">
        <v>843</v>
      </c>
      <c r="C21" s="253">
        <v>461992</v>
      </c>
      <c r="D21" s="253">
        <f>SUM(D20)</f>
        <v>462015</v>
      </c>
      <c r="E21" s="253">
        <f>SUM(E20)</f>
        <v>23</v>
      </c>
    </row>
    <row r="22" spans="1:5" ht="15">
      <c r="A22" s="185" t="s">
        <v>247</v>
      </c>
      <c r="B22" s="296" t="s">
        <v>248</v>
      </c>
      <c r="C22" s="297">
        <v>12849156</v>
      </c>
      <c r="D22" s="293">
        <v>169599704</v>
      </c>
      <c r="E22" s="257">
        <f>D22-C22</f>
        <v>156750548</v>
      </c>
    </row>
    <row r="23" spans="1:5" ht="15">
      <c r="A23" s="81">
        <v>1114</v>
      </c>
      <c r="B23" s="81" t="s">
        <v>844</v>
      </c>
      <c r="C23" s="253">
        <v>12849156</v>
      </c>
      <c r="D23" s="253">
        <f>SUM(D22)</f>
        <v>169599704</v>
      </c>
      <c r="E23" s="253">
        <f>SUM(E22)</f>
        <v>156750548</v>
      </c>
    </row>
    <row r="24" spans="1:5" ht="15">
      <c r="A24" s="185" t="s">
        <v>250</v>
      </c>
      <c r="B24" s="77" t="s">
        <v>251</v>
      </c>
      <c r="C24" s="297">
        <v>2716090</v>
      </c>
      <c r="D24" s="293">
        <v>2685192</v>
      </c>
      <c r="E24" s="257">
        <f>D24-C24</f>
        <v>-30898</v>
      </c>
    </row>
    <row r="25" spans="1:5" ht="15">
      <c r="A25" s="185" t="s">
        <v>253</v>
      </c>
      <c r="B25" s="185" t="s">
        <v>828</v>
      </c>
      <c r="C25" s="297">
        <v>30934019</v>
      </c>
      <c r="D25" s="293">
        <v>41504653</v>
      </c>
      <c r="E25" s="257">
        <f>D25-C25</f>
        <v>10570634</v>
      </c>
    </row>
    <row r="26" spans="1:5" ht="15">
      <c r="A26" s="185" t="s">
        <v>255</v>
      </c>
      <c r="B26" s="77" t="s">
        <v>251</v>
      </c>
      <c r="C26" s="297">
        <v>33377247</v>
      </c>
      <c r="D26" s="293">
        <v>31119904</v>
      </c>
      <c r="E26" s="257">
        <f>D26-C26</f>
        <v>-2257343</v>
      </c>
    </row>
    <row r="27" spans="1:5" ht="15">
      <c r="A27" s="298" t="s">
        <v>256</v>
      </c>
      <c r="B27" s="185" t="s">
        <v>828</v>
      </c>
      <c r="C27" s="297">
        <v>43119</v>
      </c>
      <c r="D27" s="293">
        <v>43118</v>
      </c>
      <c r="E27" s="257">
        <f>D27-C27</f>
        <v>-1</v>
      </c>
    </row>
    <row r="28" spans="1:5" ht="15">
      <c r="A28" s="81">
        <v>1115</v>
      </c>
      <c r="B28" s="81" t="s">
        <v>845</v>
      </c>
      <c r="C28" s="253">
        <v>67070475</v>
      </c>
      <c r="D28" s="253">
        <f>SUM(D24:D27)</f>
        <v>75352867</v>
      </c>
      <c r="E28" s="253">
        <f>SUM(E24:E27)</f>
        <v>8282392</v>
      </c>
    </row>
    <row r="29" spans="1:5" ht="15">
      <c r="A29" s="298" t="s">
        <v>258</v>
      </c>
      <c r="B29" s="77" t="s">
        <v>846</v>
      </c>
      <c r="C29" s="297">
        <v>183751</v>
      </c>
      <c r="D29" s="293">
        <v>183751</v>
      </c>
      <c r="E29" s="257">
        <f>D29-C29</f>
        <v>0</v>
      </c>
    </row>
    <row r="30" spans="1:5" ht="15">
      <c r="A30" s="81">
        <v>1121</v>
      </c>
      <c r="B30" s="81" t="s">
        <v>847</v>
      </c>
      <c r="C30" s="253">
        <v>183751</v>
      </c>
      <c r="D30" s="253">
        <f>SUM(D29)</f>
        <v>183751</v>
      </c>
      <c r="E30" s="253">
        <f>SUM(E29)</f>
        <v>0</v>
      </c>
    </row>
    <row r="31" spans="1:5" ht="15">
      <c r="A31" s="298" t="s">
        <v>848</v>
      </c>
      <c r="B31" s="77" t="s">
        <v>10</v>
      </c>
      <c r="C31" s="297">
        <v>437762379</v>
      </c>
      <c r="D31" s="293">
        <v>441962027</v>
      </c>
      <c r="E31" s="257">
        <f>D31-C31</f>
        <v>4199648</v>
      </c>
    </row>
    <row r="32" spans="1:5" ht="15">
      <c r="A32" s="81">
        <v>1213</v>
      </c>
      <c r="B32" s="81" t="s">
        <v>849</v>
      </c>
      <c r="C32" s="253">
        <v>437762379</v>
      </c>
      <c r="D32" s="253">
        <f>SUM(D31)</f>
        <v>441962027</v>
      </c>
      <c r="E32" s="253">
        <f>SUM(E31)</f>
        <v>4199648</v>
      </c>
    </row>
    <row r="33" spans="1:5" ht="15">
      <c r="A33" s="82"/>
      <c r="B33" s="82" t="s">
        <v>83</v>
      </c>
      <c r="C33" s="286">
        <f>+C9+C19+C21+C23+C28+C32+C30</f>
        <v>1378736134</v>
      </c>
      <c r="D33" s="286">
        <f>+D9+D19+D21+D23+D28+D32+D30</f>
        <v>1452995410</v>
      </c>
      <c r="E33" s="286">
        <f>+E9+E19+E21+E23+E28+E32+E30</f>
        <v>74259276</v>
      </c>
    </row>
  </sheetData>
  <sheetProtection/>
  <dataValidations count="5"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90" zoomScalePageLayoutView="0" workbookViewId="0" topLeftCell="A1">
      <selection activeCell="C11" sqref="C11"/>
    </sheetView>
  </sheetViews>
  <sheetFormatPr defaultColWidth="11.421875" defaultRowHeight="15"/>
  <cols>
    <col min="1" max="1" width="20.7109375" style="99" customWidth="1"/>
    <col min="2" max="2" width="50.7109375" style="99" customWidth="1"/>
    <col min="3" max="3" width="17.7109375" style="255" customWidth="1"/>
    <col min="4" max="4" width="17.7109375" style="317" customWidth="1"/>
    <col min="5" max="16384" width="11.421875" style="64" customWidth="1"/>
  </cols>
  <sheetData>
    <row r="1" spans="1:4" s="139" customFormat="1" ht="15">
      <c r="A1" s="206" t="s">
        <v>46</v>
      </c>
      <c r="B1" s="206"/>
      <c r="C1" s="299"/>
      <c r="D1" s="300"/>
    </row>
    <row r="2" spans="1:4" s="139" customFormat="1" ht="15">
      <c r="A2" s="206" t="s">
        <v>0</v>
      </c>
      <c r="B2" s="206"/>
      <c r="C2" s="299"/>
      <c r="D2" s="266"/>
    </row>
    <row r="3" spans="1:4" s="139" customFormat="1" ht="15">
      <c r="A3" s="206"/>
      <c r="B3" s="206"/>
      <c r="C3" s="299"/>
      <c r="D3" s="266"/>
    </row>
    <row r="4" spans="3:4" s="139" customFormat="1" ht="15">
      <c r="C4" s="299"/>
      <c r="D4" s="266"/>
    </row>
    <row r="5" spans="1:4" s="139" customFormat="1" ht="15">
      <c r="A5" s="399" t="s">
        <v>180</v>
      </c>
      <c r="B5" s="400"/>
      <c r="C5" s="401"/>
      <c r="D5" s="301" t="s">
        <v>123</v>
      </c>
    </row>
    <row r="6" spans="1:4" ht="15">
      <c r="A6" s="302"/>
      <c r="B6" s="302"/>
      <c r="C6" s="303"/>
      <c r="D6" s="304"/>
    </row>
    <row r="7" spans="1:4" ht="15" customHeight="1">
      <c r="A7" s="71" t="s">
        <v>49</v>
      </c>
      <c r="B7" s="72" t="s">
        <v>50</v>
      </c>
      <c r="C7" s="165" t="s">
        <v>81</v>
      </c>
      <c r="D7" s="283" t="s">
        <v>124</v>
      </c>
    </row>
    <row r="8" spans="1:4" ht="15">
      <c r="A8" s="305" t="s">
        <v>440</v>
      </c>
      <c r="B8" s="306" t="s">
        <v>439</v>
      </c>
      <c r="C8" s="307">
        <v>14217872</v>
      </c>
      <c r="D8" s="308"/>
    </row>
    <row r="9" spans="1:4" ht="15">
      <c r="A9" s="309"/>
      <c r="B9" s="309" t="s">
        <v>850</v>
      </c>
      <c r="C9" s="310">
        <f>SUM(C8:C8)</f>
        <v>14217872</v>
      </c>
      <c r="D9" s="308"/>
    </row>
    <row r="10" spans="1:4" ht="15">
      <c r="A10" s="305" t="s">
        <v>436</v>
      </c>
      <c r="B10" s="306" t="s">
        <v>435</v>
      </c>
      <c r="C10" s="307">
        <v>6354949</v>
      </c>
      <c r="D10" s="308"/>
    </row>
    <row r="11" spans="1:4" ht="15">
      <c r="A11" s="305" t="s">
        <v>434</v>
      </c>
      <c r="B11" s="306" t="s">
        <v>433</v>
      </c>
      <c r="C11" s="307">
        <v>33060319</v>
      </c>
      <c r="D11" s="308"/>
    </row>
    <row r="12" spans="1:4" ht="15">
      <c r="A12" s="305" t="s">
        <v>430</v>
      </c>
      <c r="B12" s="306" t="s">
        <v>429</v>
      </c>
      <c r="C12" s="307">
        <v>5656076</v>
      </c>
      <c r="D12" s="308"/>
    </row>
    <row r="13" spans="1:4" ht="15">
      <c r="A13" s="305" t="s">
        <v>428</v>
      </c>
      <c r="B13" s="306" t="s">
        <v>427</v>
      </c>
      <c r="C13" s="307">
        <v>1281462</v>
      </c>
      <c r="D13" s="308"/>
    </row>
    <row r="14" spans="1:4" ht="15">
      <c r="A14" s="305" t="s">
        <v>426</v>
      </c>
      <c r="B14" s="306" t="s">
        <v>425</v>
      </c>
      <c r="C14" s="307">
        <v>16771675</v>
      </c>
      <c r="D14" s="308"/>
    </row>
    <row r="15" spans="1:4" ht="15">
      <c r="A15" s="305" t="s">
        <v>424</v>
      </c>
      <c r="B15" s="306" t="s">
        <v>423</v>
      </c>
      <c r="C15" s="307">
        <v>1157056</v>
      </c>
      <c r="D15" s="308"/>
    </row>
    <row r="16" spans="1:4" ht="15">
      <c r="A16" s="305" t="s">
        <v>418</v>
      </c>
      <c r="B16" s="306" t="s">
        <v>417</v>
      </c>
      <c r="C16" s="307">
        <v>5617296</v>
      </c>
      <c r="D16" s="308"/>
    </row>
    <row r="17" spans="1:4" ht="15">
      <c r="A17" s="311"/>
      <c r="B17" s="309" t="s">
        <v>851</v>
      </c>
      <c r="C17" s="310">
        <f>SUM(C10:C16)</f>
        <v>69898833</v>
      </c>
      <c r="D17" s="308"/>
    </row>
    <row r="18" spans="1:4" ht="15">
      <c r="A18" s="311" t="s">
        <v>852</v>
      </c>
      <c r="B18" s="312" t="s">
        <v>853</v>
      </c>
      <c r="C18" s="313">
        <v>776848</v>
      </c>
      <c r="D18" s="308"/>
    </row>
    <row r="19" spans="1:4" ht="15">
      <c r="A19" s="311"/>
      <c r="B19" s="309" t="s">
        <v>448</v>
      </c>
      <c r="C19" s="310">
        <v>776848</v>
      </c>
      <c r="D19" s="308"/>
    </row>
    <row r="20" spans="1:4" ht="15">
      <c r="A20" s="314"/>
      <c r="B20" s="314" t="s">
        <v>83</v>
      </c>
      <c r="C20" s="315">
        <f>C9+C17+C19</f>
        <v>84893553</v>
      </c>
      <c r="D20" s="316">
        <v>0</v>
      </c>
    </row>
  </sheetData>
  <sheetProtection/>
  <protectedRanges>
    <protectedRange sqref="A9:C9" name="Rango1_1"/>
    <protectedRange sqref="B17" name="Rango1_1_1"/>
  </protectedRanges>
  <mergeCells count="1">
    <mergeCell ref="A5:C5"/>
  </mergeCells>
  <dataValidations count="4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Importe (saldo final) de las adquisiciones de bienes muebles e inmuebles efectuadas en el periodo al que corresponde la cuenta pública presentada." sqref="C7"/>
    <dataValidation allowBlank="1" showInputMessage="1" showErrorMessage="1" prompt="Detallar el porcentaje de estas adquisiciones que fueron realizadas mediante subsidios de capital del sector central (subsidiados por la federación, estado o municipio)." sqref="D7"/>
  </dataValidations>
  <printOptions horizontalCentered="1"/>
  <pageMargins left="0.2755905511811024" right="0.2755905511811024" top="0.7480314960629921" bottom="0.7480314960629921" header="0.31496062992125984" footer="0.31496062992125984"/>
  <pageSetup horizontalDpi="600" verticalDpi="600" orientation="portrait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40" zoomScalePageLayoutView="0" workbookViewId="0" topLeftCell="A1">
      <selection activeCell="C18" sqref="C18"/>
    </sheetView>
  </sheetViews>
  <sheetFormatPr defaultColWidth="11.421875" defaultRowHeight="15"/>
  <cols>
    <col min="1" max="1" width="20.7109375" style="64" customWidth="1"/>
    <col min="2" max="2" width="50.7109375" style="64" customWidth="1"/>
    <col min="3" max="4" width="17.7109375" style="64" customWidth="1"/>
    <col min="5" max="16384" width="11.421875" style="64" customWidth="1"/>
  </cols>
  <sheetData>
    <row r="1" ht="15">
      <c r="A1" s="206" t="s">
        <v>46</v>
      </c>
    </row>
    <row r="2" ht="15">
      <c r="A2" s="206"/>
    </row>
    <row r="3" spans="1:3" ht="15">
      <c r="A3" s="66" t="s">
        <v>222</v>
      </c>
      <c r="B3" s="66"/>
      <c r="C3" s="318" t="s">
        <v>240</v>
      </c>
    </row>
    <row r="4" ht="15">
      <c r="A4" s="206"/>
    </row>
    <row r="5" spans="1:3" ht="15" customHeight="1">
      <c r="A5" s="319" t="s">
        <v>49</v>
      </c>
      <c r="B5" s="320" t="s">
        <v>50</v>
      </c>
      <c r="C5" s="320" t="s">
        <v>59</v>
      </c>
    </row>
    <row r="6" spans="1:3" ht="15">
      <c r="A6" s="321">
        <v>900001</v>
      </c>
      <c r="B6" s="322" t="s">
        <v>210</v>
      </c>
      <c r="C6" s="323">
        <v>850257933</v>
      </c>
    </row>
    <row r="7" spans="1:3" ht="15">
      <c r="A7" s="321">
        <v>900002</v>
      </c>
      <c r="B7" s="324" t="s">
        <v>211</v>
      </c>
      <c r="C7" s="323">
        <v>48297</v>
      </c>
    </row>
    <row r="8" spans="1:3" ht="15">
      <c r="A8" s="325">
        <v>4320</v>
      </c>
      <c r="B8" s="326" t="s">
        <v>212</v>
      </c>
      <c r="C8" s="327"/>
    </row>
    <row r="9" spans="1:3" ht="30">
      <c r="A9" s="325">
        <v>4330</v>
      </c>
      <c r="B9" s="326" t="s">
        <v>213</v>
      </c>
      <c r="C9" s="327"/>
    </row>
    <row r="10" spans="1:3" ht="15">
      <c r="A10" s="325">
        <v>4340</v>
      </c>
      <c r="B10" s="326" t="s">
        <v>214</v>
      </c>
      <c r="C10" s="327"/>
    </row>
    <row r="11" spans="1:3" ht="15">
      <c r="A11" s="325">
        <v>4399</v>
      </c>
      <c r="B11" s="326" t="s">
        <v>215</v>
      </c>
      <c r="C11" s="327">
        <v>48297</v>
      </c>
    </row>
    <row r="12" spans="1:3" ht="15">
      <c r="A12" s="328">
        <v>4400</v>
      </c>
      <c r="B12" s="326" t="s">
        <v>216</v>
      </c>
      <c r="C12" s="327"/>
    </row>
    <row r="13" spans="1:3" ht="15">
      <c r="A13" s="321">
        <v>900003</v>
      </c>
      <c r="B13" s="324" t="s">
        <v>217</v>
      </c>
      <c r="C13" s="323">
        <v>0</v>
      </c>
    </row>
    <row r="14" spans="1:3" ht="15">
      <c r="A14" s="329">
        <v>52</v>
      </c>
      <c r="B14" s="326" t="s">
        <v>218</v>
      </c>
      <c r="C14" s="327"/>
    </row>
    <row r="15" spans="1:3" ht="15">
      <c r="A15" s="329">
        <v>62</v>
      </c>
      <c r="B15" s="326" t="s">
        <v>219</v>
      </c>
      <c r="C15" s="327"/>
    </row>
    <row r="16" spans="1:3" ht="15">
      <c r="A16" s="330" t="s">
        <v>233</v>
      </c>
      <c r="B16" s="326" t="s">
        <v>220</v>
      </c>
      <c r="C16" s="327"/>
    </row>
    <row r="17" spans="1:3" ht="15">
      <c r="A17" s="328">
        <v>4500</v>
      </c>
      <c r="B17" s="331" t="s">
        <v>228</v>
      </c>
      <c r="C17" s="327"/>
    </row>
    <row r="18" spans="1:3" ht="15">
      <c r="A18" s="332">
        <v>900004</v>
      </c>
      <c r="B18" s="333" t="s">
        <v>221</v>
      </c>
      <c r="C18" s="334">
        <f>+C6+C7-C13</f>
        <v>850306230</v>
      </c>
    </row>
  </sheetData>
  <sheetProtection/>
  <dataValidations count="2">
    <dataValidation allowBlank="1" showInputMessage="1" showErrorMessage="1" prompt="Corresponde al número de la cuenta de acuerdo al Plan de Cuentas emitido por el CONAC (DOF 22/11/2010)." sqref="A5"/>
    <dataValidation allowBlank="1" showInputMessage="1" showErrorMessage="1" prompt="Corresponde al nombre o descripción de la cuenta de acuerdo al Plan de Cuentas emitido por el CONAC." sqref="B5"/>
  </dataValidation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portrait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43"/>
  <sheetViews>
    <sheetView zoomScaleSheetLayoutView="100" zoomScalePageLayoutView="0" workbookViewId="0" topLeftCell="A1">
      <selection activeCell="D38" sqref="D38"/>
    </sheetView>
  </sheetViews>
  <sheetFormatPr defaultColWidth="11.421875" defaultRowHeight="15"/>
  <cols>
    <col min="1" max="1" width="20.7109375" style="56" customWidth="1"/>
    <col min="2" max="2" width="54.00390625" style="56" customWidth="1"/>
    <col min="3" max="3" width="17.7109375" style="7" customWidth="1"/>
    <col min="4" max="4" width="17.7109375" style="56" customWidth="1"/>
    <col min="5" max="16384" width="11.421875" style="56" customWidth="1"/>
  </cols>
  <sheetData>
    <row r="1" ht="11.25">
      <c r="A1" s="18" t="s">
        <v>46</v>
      </c>
    </row>
    <row r="2" ht="11.25">
      <c r="A2" s="18"/>
    </row>
    <row r="3" spans="1:3" ht="11.25">
      <c r="A3" s="57" t="s">
        <v>223</v>
      </c>
      <c r="B3" s="58"/>
      <c r="C3" s="55" t="s">
        <v>241</v>
      </c>
    </row>
    <row r="4" ht="11.25" customHeight="1">
      <c r="A4" s="18"/>
    </row>
    <row r="5" spans="1:3" ht="15" customHeight="1">
      <c r="A5" s="335" t="s">
        <v>49</v>
      </c>
      <c r="B5" s="43" t="s">
        <v>50</v>
      </c>
      <c r="C5" s="43" t="s">
        <v>59</v>
      </c>
    </row>
    <row r="6" spans="1:3" ht="11.25">
      <c r="A6" s="51">
        <v>900001</v>
      </c>
      <c r="B6" s="44" t="s">
        <v>187</v>
      </c>
      <c r="C6" s="336">
        <v>635569298</v>
      </c>
    </row>
    <row r="7" spans="1:3" ht="11.25">
      <c r="A7" s="51">
        <v>900002</v>
      </c>
      <c r="B7" s="44" t="s">
        <v>188</v>
      </c>
      <c r="C7" s="337">
        <f>SUM(C8:C30)</f>
        <v>85733621</v>
      </c>
    </row>
    <row r="8" spans="1:3" ht="11.25">
      <c r="A8" s="338">
        <v>2110</v>
      </c>
      <c r="B8" s="339" t="s">
        <v>854</v>
      </c>
      <c r="C8" s="340">
        <v>321792</v>
      </c>
    </row>
    <row r="9" spans="1:3" ht="11.25">
      <c r="A9" s="338">
        <v>2120</v>
      </c>
      <c r="B9" s="339" t="s">
        <v>855</v>
      </c>
      <c r="C9" s="340">
        <v>1951</v>
      </c>
    </row>
    <row r="10" spans="1:3" ht="11.25">
      <c r="A10" s="338">
        <v>2140</v>
      </c>
      <c r="B10" s="339" t="s">
        <v>856</v>
      </c>
      <c r="C10" s="340">
        <v>129594</v>
      </c>
    </row>
    <row r="11" spans="1:3" ht="11.25">
      <c r="A11" s="338">
        <v>2160</v>
      </c>
      <c r="B11" s="339" t="s">
        <v>857</v>
      </c>
      <c r="C11" s="340">
        <v>189366</v>
      </c>
    </row>
    <row r="12" spans="1:3" ht="11.25">
      <c r="A12" s="338">
        <v>2170</v>
      </c>
      <c r="B12" s="339" t="s">
        <v>858</v>
      </c>
      <c r="C12" s="340">
        <v>18583</v>
      </c>
    </row>
    <row r="13" spans="1:3" ht="11.25">
      <c r="A13" s="338">
        <v>2210</v>
      </c>
      <c r="B13" s="339" t="s">
        <v>859</v>
      </c>
      <c r="C13" s="340">
        <v>178782</v>
      </c>
    </row>
    <row r="14" spans="1:3" ht="11.25">
      <c r="A14" s="48">
        <v>5100</v>
      </c>
      <c r="B14" s="45" t="s">
        <v>189</v>
      </c>
      <c r="C14" s="340">
        <v>39415268</v>
      </c>
    </row>
    <row r="15" spans="1:3" ht="11.25">
      <c r="A15" s="48">
        <v>5200</v>
      </c>
      <c r="B15" s="45" t="s">
        <v>190</v>
      </c>
      <c r="C15" s="340">
        <v>6937537</v>
      </c>
    </row>
    <row r="16" spans="1:3" ht="11.25">
      <c r="A16" s="48">
        <v>5300</v>
      </c>
      <c r="B16" s="45" t="s">
        <v>191</v>
      </c>
      <c r="C16" s="340">
        <v>16771675</v>
      </c>
    </row>
    <row r="17" spans="1:3" ht="11.25">
      <c r="A17" s="48">
        <v>5400</v>
      </c>
      <c r="B17" s="45" t="s">
        <v>192</v>
      </c>
      <c r="C17" s="341">
        <v>1157056</v>
      </c>
    </row>
    <row r="18" spans="1:3" ht="11.25">
      <c r="A18" s="48">
        <v>5500</v>
      </c>
      <c r="B18" s="45" t="s">
        <v>193</v>
      </c>
      <c r="C18" s="341">
        <v>0</v>
      </c>
    </row>
    <row r="19" spans="1:3" ht="11.25">
      <c r="A19" s="48">
        <v>5600</v>
      </c>
      <c r="B19" s="45" t="s">
        <v>194</v>
      </c>
      <c r="C19" s="341">
        <v>5617297</v>
      </c>
    </row>
    <row r="20" spans="1:3" ht="11.25">
      <c r="A20" s="48">
        <v>5700</v>
      </c>
      <c r="B20" s="45" t="s">
        <v>195</v>
      </c>
      <c r="C20" s="341">
        <v>0</v>
      </c>
    </row>
    <row r="21" spans="1:3" ht="11.25">
      <c r="A21" s="48" t="s">
        <v>239</v>
      </c>
      <c r="B21" s="45" t="s">
        <v>196</v>
      </c>
      <c r="C21" s="341">
        <v>0</v>
      </c>
    </row>
    <row r="22" spans="1:3" ht="11.25">
      <c r="A22" s="48">
        <v>5900</v>
      </c>
      <c r="B22" s="45" t="s">
        <v>197</v>
      </c>
      <c r="C22" s="341">
        <v>776848</v>
      </c>
    </row>
    <row r="23" spans="1:3" ht="11.25">
      <c r="A23" s="50">
        <v>6200</v>
      </c>
      <c r="B23" s="45" t="s">
        <v>198</v>
      </c>
      <c r="C23" s="341">
        <v>14217872</v>
      </c>
    </row>
    <row r="24" spans="1:3" ht="11.25">
      <c r="A24" s="50">
        <v>7200</v>
      </c>
      <c r="B24" s="45" t="s">
        <v>199</v>
      </c>
      <c r="C24" s="341"/>
    </row>
    <row r="25" spans="1:3" ht="11.25">
      <c r="A25" s="50">
        <v>7300</v>
      </c>
      <c r="B25" s="45" t="s">
        <v>200</v>
      </c>
      <c r="C25" s="341"/>
    </row>
    <row r="26" spans="1:3" ht="11.25">
      <c r="A26" s="50">
        <v>7500</v>
      </c>
      <c r="B26" s="45" t="s">
        <v>201</v>
      </c>
      <c r="C26" s="341"/>
    </row>
    <row r="27" spans="1:3" ht="11.25">
      <c r="A27" s="50">
        <v>7900</v>
      </c>
      <c r="B27" s="45" t="s">
        <v>202</v>
      </c>
      <c r="C27" s="341"/>
    </row>
    <row r="28" spans="1:3" ht="11.25">
      <c r="A28" s="50">
        <v>9100</v>
      </c>
      <c r="B28" s="45" t="s">
        <v>227</v>
      </c>
      <c r="C28" s="341"/>
    </row>
    <row r="29" spans="1:3" ht="11.25">
      <c r="A29" s="50">
        <v>9900</v>
      </c>
      <c r="B29" s="45" t="s">
        <v>203</v>
      </c>
      <c r="C29" s="341"/>
    </row>
    <row r="30" spans="1:3" ht="11.25">
      <c r="A30" s="50">
        <v>7400</v>
      </c>
      <c r="B30" s="46" t="s">
        <v>229</v>
      </c>
      <c r="C30" s="341"/>
    </row>
    <row r="31" spans="1:3" ht="11.25">
      <c r="A31" s="51">
        <v>900003</v>
      </c>
      <c r="B31" s="44" t="s">
        <v>232</v>
      </c>
      <c r="C31" s="337">
        <f>SUM(C32:C41)</f>
        <v>23596667</v>
      </c>
    </row>
    <row r="32" spans="1:3" ht="22.5">
      <c r="A32" s="338">
        <v>5121</v>
      </c>
      <c r="B32" s="342" t="s">
        <v>860</v>
      </c>
      <c r="C32" s="340">
        <v>1402033</v>
      </c>
    </row>
    <row r="33" spans="1:3" ht="11.25">
      <c r="A33" s="338">
        <v>5122</v>
      </c>
      <c r="B33" s="339" t="s">
        <v>861</v>
      </c>
      <c r="C33" s="340">
        <v>213640</v>
      </c>
    </row>
    <row r="34" spans="1:3" ht="11.25">
      <c r="A34" s="338">
        <v>5124</v>
      </c>
      <c r="B34" s="342" t="s">
        <v>862</v>
      </c>
      <c r="C34" s="340">
        <v>208</v>
      </c>
    </row>
    <row r="35" spans="1:3" ht="22.5">
      <c r="A35" s="48">
        <v>5510</v>
      </c>
      <c r="B35" s="45" t="s">
        <v>204</v>
      </c>
      <c r="C35" s="341">
        <v>21980786</v>
      </c>
    </row>
    <row r="36" spans="1:3" ht="11.25">
      <c r="A36" s="48">
        <v>5520</v>
      </c>
      <c r="B36" s="45" t="s">
        <v>205</v>
      </c>
      <c r="C36" s="341"/>
    </row>
    <row r="37" spans="1:3" ht="11.25">
      <c r="A37" s="48">
        <v>5530</v>
      </c>
      <c r="B37" s="45" t="s">
        <v>206</v>
      </c>
      <c r="C37" s="341"/>
    </row>
    <row r="38" spans="1:3" ht="22.5">
      <c r="A38" s="48">
        <v>5540</v>
      </c>
      <c r="B38" s="45" t="s">
        <v>207</v>
      </c>
      <c r="C38" s="341"/>
    </row>
    <row r="39" spans="1:3" ht="11.25">
      <c r="A39" s="48">
        <v>5550</v>
      </c>
      <c r="B39" s="45" t="s">
        <v>208</v>
      </c>
      <c r="C39" s="341"/>
    </row>
    <row r="40" spans="1:3" ht="11.25">
      <c r="A40" s="48">
        <v>5590</v>
      </c>
      <c r="B40" s="45" t="s">
        <v>230</v>
      </c>
      <c r="C40" s="341"/>
    </row>
    <row r="41" spans="1:3" ht="11.25">
      <c r="A41" s="48">
        <v>5600</v>
      </c>
      <c r="B41" s="46" t="s">
        <v>231</v>
      </c>
      <c r="C41" s="341"/>
    </row>
    <row r="42" spans="1:3" ht="11.25">
      <c r="A42" s="52">
        <v>900004</v>
      </c>
      <c r="B42" s="47" t="s">
        <v>209</v>
      </c>
      <c r="C42" s="343">
        <f>+C6-C7+C31</f>
        <v>573432344</v>
      </c>
    </row>
    <row r="43" ht="11.25">
      <c r="C43" s="344"/>
    </row>
  </sheetData>
  <sheetProtection/>
  <protectedRanges>
    <protectedRange sqref="C6" name="Rango1_2"/>
  </protectedRanges>
  <dataValidations count="2">
    <dataValidation allowBlank="1" showInputMessage="1" showErrorMessage="1" prompt="Corresponde al nombre o descripción de la cuenta de acuerdo al Plan de Cuentas emitido por el CONAC." sqref="B5"/>
    <dataValidation allowBlank="1" showInputMessage="1" showErrorMessage="1" prompt="Corresponde al número de la cuenta de acuerdo al Plan de Cuentas emitido por el CONAC (DOF 22/11/2010)." sqref="A5"/>
  </dataValidations>
  <printOptions horizontalCentered="1"/>
  <pageMargins left="0.15748031496062992" right="0.2755905511811024" top="0.7480314960629921" bottom="0.7480314960629921" header="0.31496062992125984" footer="0.31496062992125984"/>
  <pageSetup horizontalDpi="600" verticalDpi="600" orientation="portrait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04"/>
  <sheetViews>
    <sheetView zoomScale="120" zoomScaleNormal="120" zoomScaleSheetLayoutView="90" zoomScalePageLayoutView="0" workbookViewId="0" topLeftCell="A1">
      <selection activeCell="A1" sqref="A1"/>
    </sheetView>
  </sheetViews>
  <sheetFormatPr defaultColWidth="42.140625" defaultRowHeight="15"/>
  <cols>
    <col min="1" max="1" width="22.140625" style="346" customWidth="1"/>
    <col min="2" max="2" width="42.140625" style="346" customWidth="1"/>
    <col min="3" max="3" width="15.28125" style="346" customWidth="1"/>
    <col min="4" max="4" width="17.140625" style="346" bestFit="1" customWidth="1"/>
    <col min="5" max="5" width="14.00390625" style="346" bestFit="1" customWidth="1"/>
    <col min="6" max="16384" width="42.140625" style="346" customWidth="1"/>
  </cols>
  <sheetData>
    <row r="1" ht="15" customHeight="1">
      <c r="A1" s="345" t="s">
        <v>43</v>
      </c>
    </row>
    <row r="2" s="348" customFormat="1" ht="13.5">
      <c r="A2" s="347" t="s">
        <v>125</v>
      </c>
    </row>
    <row r="3" spans="1:4" s="348" customFormat="1" ht="13.5">
      <c r="A3" s="349" t="s">
        <v>126</v>
      </c>
      <c r="B3" s="350"/>
      <c r="C3" s="350"/>
      <c r="D3" s="350"/>
    </row>
    <row r="4" spans="1:5" s="348" customFormat="1" ht="13.5">
      <c r="A4" s="351" t="s">
        <v>863</v>
      </c>
      <c r="B4" s="352"/>
      <c r="C4" s="352"/>
      <c r="D4" s="352"/>
      <c r="E4" s="352"/>
    </row>
    <row r="5" spans="1:5" s="348" customFormat="1" ht="81">
      <c r="A5" s="353" t="s">
        <v>864</v>
      </c>
      <c r="B5" s="354" t="s">
        <v>865</v>
      </c>
      <c r="C5" s="352"/>
      <c r="D5" s="352"/>
      <c r="E5" s="352"/>
    </row>
    <row r="6" spans="1:5" s="348" customFormat="1" ht="81">
      <c r="A6" s="353" t="s">
        <v>866</v>
      </c>
      <c r="B6" s="354" t="s">
        <v>867</v>
      </c>
      <c r="C6" s="352"/>
      <c r="D6" s="352"/>
      <c r="E6" s="352"/>
    </row>
    <row r="7" spans="1:5" s="348" customFormat="1" ht="121.5">
      <c r="A7" s="353" t="s">
        <v>868</v>
      </c>
      <c r="B7" s="354" t="s">
        <v>869</v>
      </c>
      <c r="C7" s="352"/>
      <c r="D7" s="352"/>
      <c r="E7" s="352"/>
    </row>
    <row r="8" spans="1:5" s="348" customFormat="1" ht="135">
      <c r="A8" s="353" t="s">
        <v>870</v>
      </c>
      <c r="B8" s="354" t="s">
        <v>867</v>
      </c>
      <c r="C8" s="352"/>
      <c r="D8" s="352"/>
      <c r="E8" s="352"/>
    </row>
    <row r="9" spans="1:5" s="348" customFormat="1" ht="108">
      <c r="A9" s="353" t="s">
        <v>871</v>
      </c>
      <c r="B9" s="354" t="s">
        <v>872</v>
      </c>
      <c r="C9" s="352"/>
      <c r="D9" s="352"/>
      <c r="E9" s="352"/>
    </row>
    <row r="10" spans="1:5" s="348" customFormat="1" ht="94.5">
      <c r="A10" s="353" t="s">
        <v>873</v>
      </c>
      <c r="B10" s="354" t="s">
        <v>874</v>
      </c>
      <c r="C10" s="352"/>
      <c r="D10" s="352"/>
      <c r="E10" s="352"/>
    </row>
    <row r="11" spans="1:5" s="348" customFormat="1" ht="27">
      <c r="A11" s="353" t="s">
        <v>875</v>
      </c>
      <c r="B11" s="354" t="s">
        <v>876</v>
      </c>
      <c r="C11" s="352"/>
      <c r="D11" s="352"/>
      <c r="E11" s="352"/>
    </row>
    <row r="12" spans="1:5" s="348" customFormat="1" ht="13.5">
      <c r="A12" s="353" t="s">
        <v>877</v>
      </c>
      <c r="B12" s="354" t="s">
        <v>878</v>
      </c>
      <c r="C12" s="352"/>
      <c r="D12" s="352"/>
      <c r="E12" s="352"/>
    </row>
    <row r="13" spans="1:5" s="348" customFormat="1" ht="13.5">
      <c r="A13" s="353" t="s">
        <v>879</v>
      </c>
      <c r="B13" s="354" t="s">
        <v>880</v>
      </c>
      <c r="C13" s="352"/>
      <c r="D13" s="352"/>
      <c r="E13" s="352"/>
    </row>
    <row r="14" spans="1:5" s="348" customFormat="1" ht="27">
      <c r="A14" s="353" t="s">
        <v>881</v>
      </c>
      <c r="B14" s="354" t="s">
        <v>882</v>
      </c>
      <c r="C14" s="352"/>
      <c r="D14" s="352"/>
      <c r="E14" s="352"/>
    </row>
    <row r="15" spans="1:5" s="348" customFormat="1" ht="27">
      <c r="A15" s="353" t="s">
        <v>883</v>
      </c>
      <c r="B15" s="354" t="s">
        <v>884</v>
      </c>
      <c r="C15" s="352"/>
      <c r="D15" s="352"/>
      <c r="E15" s="352"/>
    </row>
    <row r="16" spans="1:5" s="348" customFormat="1" ht="13.5">
      <c r="A16" s="353" t="s">
        <v>885</v>
      </c>
      <c r="B16" s="354" t="s">
        <v>886</v>
      </c>
      <c r="C16" s="352"/>
      <c r="D16" s="352"/>
      <c r="E16" s="352"/>
    </row>
    <row r="17" spans="1:5" s="348" customFormat="1" ht="27">
      <c r="A17" s="353" t="s">
        <v>887</v>
      </c>
      <c r="B17" s="354" t="s">
        <v>888</v>
      </c>
      <c r="C17" s="352"/>
      <c r="D17" s="352"/>
      <c r="E17" s="352"/>
    </row>
    <row r="18" spans="1:5" s="348" customFormat="1" ht="27">
      <c r="A18" s="353" t="s">
        <v>889</v>
      </c>
      <c r="B18" s="354" t="s">
        <v>890</v>
      </c>
      <c r="C18" s="352"/>
      <c r="D18" s="352"/>
      <c r="E18" s="352"/>
    </row>
    <row r="19" spans="1:5" s="348" customFormat="1" ht="13.5">
      <c r="A19" s="353" t="s">
        <v>891</v>
      </c>
      <c r="B19" s="354" t="s">
        <v>892</v>
      </c>
      <c r="C19" s="352"/>
      <c r="D19" s="352"/>
      <c r="E19" s="352"/>
    </row>
    <row r="20" spans="1:5" s="348" customFormat="1" ht="13.5">
      <c r="A20" s="353" t="s">
        <v>893</v>
      </c>
      <c r="B20" s="354" t="s">
        <v>894</v>
      </c>
      <c r="C20" s="352"/>
      <c r="D20" s="352"/>
      <c r="E20" s="352"/>
    </row>
    <row r="21" spans="1:5" s="348" customFormat="1" ht="13.5">
      <c r="A21" s="353" t="s">
        <v>895</v>
      </c>
      <c r="B21" s="354" t="s">
        <v>896</v>
      </c>
      <c r="C21" s="352"/>
      <c r="D21" s="352"/>
      <c r="E21" s="352"/>
    </row>
    <row r="22" spans="1:5" s="348" customFormat="1" ht="27">
      <c r="A22" s="353" t="s">
        <v>897</v>
      </c>
      <c r="B22" s="354" t="s">
        <v>898</v>
      </c>
      <c r="C22" s="352"/>
      <c r="D22" s="352"/>
      <c r="E22" s="352"/>
    </row>
    <row r="23" spans="1:5" s="348" customFormat="1" ht="13.5">
      <c r="A23" s="353" t="s">
        <v>899</v>
      </c>
      <c r="B23" s="354" t="s">
        <v>900</v>
      </c>
      <c r="C23" s="352"/>
      <c r="D23" s="352"/>
      <c r="E23" s="352"/>
    </row>
    <row r="24" spans="1:5" s="348" customFormat="1" ht="13.5">
      <c r="A24" s="353" t="s">
        <v>901</v>
      </c>
      <c r="B24" s="354" t="s">
        <v>902</v>
      </c>
      <c r="C24" s="352"/>
      <c r="D24" s="352"/>
      <c r="E24" s="352"/>
    </row>
    <row r="25" spans="1:5" s="348" customFormat="1" ht="13.5">
      <c r="A25" s="353" t="s">
        <v>903</v>
      </c>
      <c r="B25" s="354" t="s">
        <v>904</v>
      </c>
      <c r="C25" s="352"/>
      <c r="D25" s="352"/>
      <c r="E25" s="352"/>
    </row>
    <row r="26" spans="1:5" s="348" customFormat="1" ht="27">
      <c r="A26" s="353" t="s">
        <v>905</v>
      </c>
      <c r="B26" s="354" t="s">
        <v>906</v>
      </c>
      <c r="C26" s="352"/>
      <c r="D26" s="352"/>
      <c r="E26" s="352"/>
    </row>
    <row r="27" spans="1:5" s="348" customFormat="1" ht="27">
      <c r="A27" s="353" t="s">
        <v>907</v>
      </c>
      <c r="B27" s="354" t="s">
        <v>908</v>
      </c>
      <c r="C27" s="352"/>
      <c r="D27" s="352"/>
      <c r="E27" s="352"/>
    </row>
    <row r="28" spans="1:5" s="348" customFormat="1" ht="27">
      <c r="A28" s="353" t="s">
        <v>909</v>
      </c>
      <c r="B28" s="354" t="s">
        <v>910</v>
      </c>
      <c r="C28" s="352"/>
      <c r="D28" s="352"/>
      <c r="E28" s="352"/>
    </row>
    <row r="29" spans="1:5" s="348" customFormat="1" ht="13.5">
      <c r="A29" s="353" t="s">
        <v>911</v>
      </c>
      <c r="B29" s="354" t="s">
        <v>912</v>
      </c>
      <c r="C29" s="352"/>
      <c r="D29" s="352"/>
      <c r="E29" s="352"/>
    </row>
    <row r="30" spans="1:5" s="348" customFormat="1" ht="13.5">
      <c r="A30" s="353" t="s">
        <v>913</v>
      </c>
      <c r="B30" s="354" t="s">
        <v>914</v>
      </c>
      <c r="C30" s="352"/>
      <c r="D30" s="352"/>
      <c r="E30" s="352"/>
    </row>
    <row r="31" spans="1:5" s="348" customFormat="1" ht="13.5">
      <c r="A31" s="353" t="s">
        <v>915</v>
      </c>
      <c r="B31" s="354" t="s">
        <v>916</v>
      </c>
      <c r="C31" s="352"/>
      <c r="D31" s="352"/>
      <c r="E31" s="352"/>
    </row>
    <row r="32" spans="1:5" s="348" customFormat="1" ht="13.5">
      <c r="A32" s="353" t="s">
        <v>917</v>
      </c>
      <c r="B32" s="354" t="s">
        <v>918</v>
      </c>
      <c r="C32" s="352"/>
      <c r="D32" s="352"/>
      <c r="E32" s="352"/>
    </row>
    <row r="33" spans="1:5" s="348" customFormat="1" ht="13.5">
      <c r="A33" s="353" t="s">
        <v>919</v>
      </c>
      <c r="B33" s="354" t="s">
        <v>920</v>
      </c>
      <c r="C33" s="352"/>
      <c r="D33" s="352"/>
      <c r="E33" s="352"/>
    </row>
    <row r="34" spans="1:5" s="348" customFormat="1" ht="27">
      <c r="A34" s="353" t="s">
        <v>921</v>
      </c>
      <c r="B34" s="354" t="s">
        <v>922</v>
      </c>
      <c r="C34" s="352"/>
      <c r="D34" s="352"/>
      <c r="E34" s="352"/>
    </row>
    <row r="35" spans="1:5" s="348" customFormat="1" ht="13.5">
      <c r="A35" s="353" t="s">
        <v>923</v>
      </c>
      <c r="B35" s="354" t="s">
        <v>924</v>
      </c>
      <c r="C35" s="352"/>
      <c r="D35" s="352"/>
      <c r="E35" s="352"/>
    </row>
    <row r="36" spans="1:5" s="348" customFormat="1" ht="13.5">
      <c r="A36" s="353" t="s">
        <v>925</v>
      </c>
      <c r="B36" s="354" t="s">
        <v>926</v>
      </c>
      <c r="C36" s="352"/>
      <c r="D36" s="352"/>
      <c r="E36" s="352"/>
    </row>
    <row r="37" spans="1:5" s="348" customFormat="1" ht="27">
      <c r="A37" s="353" t="s">
        <v>927</v>
      </c>
      <c r="B37" s="354" t="s">
        <v>928</v>
      </c>
      <c r="C37" s="352"/>
      <c r="D37" s="352"/>
      <c r="E37" s="352"/>
    </row>
    <row r="38" spans="1:5" s="348" customFormat="1" ht="13.5">
      <c r="A38" s="353" t="s">
        <v>929</v>
      </c>
      <c r="B38" s="354" t="s">
        <v>930</v>
      </c>
      <c r="C38" s="352"/>
      <c r="D38" s="352"/>
      <c r="E38" s="352"/>
    </row>
    <row r="39" spans="1:5" s="348" customFormat="1" ht="13.5">
      <c r="A39" s="353" t="s">
        <v>931</v>
      </c>
      <c r="B39" s="354" t="s">
        <v>932</v>
      </c>
      <c r="C39" s="352"/>
      <c r="D39" s="352"/>
      <c r="E39" s="352"/>
    </row>
    <row r="40" spans="1:5" s="348" customFormat="1" ht="27">
      <c r="A40" s="353" t="s">
        <v>933</v>
      </c>
      <c r="B40" s="354" t="s">
        <v>934</v>
      </c>
      <c r="C40" s="352"/>
      <c r="D40" s="352"/>
      <c r="E40" s="352"/>
    </row>
    <row r="41" spans="1:5" s="348" customFormat="1" ht="13.5">
      <c r="A41" s="353" t="s">
        <v>935</v>
      </c>
      <c r="B41" s="354" t="s">
        <v>936</v>
      </c>
      <c r="C41" s="352"/>
      <c r="D41" s="352"/>
      <c r="E41" s="352"/>
    </row>
    <row r="42" spans="1:5" s="348" customFormat="1" ht="13.5">
      <c r="A42" s="353" t="s">
        <v>937</v>
      </c>
      <c r="B42" s="354" t="s">
        <v>938</v>
      </c>
      <c r="C42" s="352"/>
      <c r="D42" s="352"/>
      <c r="E42" s="352"/>
    </row>
    <row r="43" spans="1:5" s="348" customFormat="1" ht="13.5">
      <c r="A43" s="353" t="s">
        <v>939</v>
      </c>
      <c r="B43" s="354" t="s">
        <v>940</v>
      </c>
      <c r="C43" s="352"/>
      <c r="D43" s="352"/>
      <c r="E43" s="352"/>
    </row>
    <row r="44" spans="1:5" s="348" customFormat="1" ht="13.5">
      <c r="A44" s="353" t="s">
        <v>941</v>
      </c>
      <c r="B44" s="354" t="s">
        <v>942</v>
      </c>
      <c r="C44" s="352"/>
      <c r="D44" s="352"/>
      <c r="E44" s="352"/>
    </row>
    <row r="45" spans="1:5" s="348" customFormat="1" ht="27">
      <c r="A45" s="353" t="s">
        <v>943</v>
      </c>
      <c r="B45" s="354" t="s">
        <v>944</v>
      </c>
      <c r="C45" s="352"/>
      <c r="D45" s="352"/>
      <c r="E45" s="352"/>
    </row>
    <row r="46" spans="1:5" s="348" customFormat="1" ht="13.5">
      <c r="A46" s="353" t="s">
        <v>945</v>
      </c>
      <c r="B46" s="354" t="s">
        <v>946</v>
      </c>
      <c r="C46" s="352"/>
      <c r="D46" s="352"/>
      <c r="E46" s="352"/>
    </row>
    <row r="47" spans="1:5" s="348" customFormat="1" ht="13.5">
      <c r="A47" s="353" t="s">
        <v>947</v>
      </c>
      <c r="B47" s="354" t="s">
        <v>948</v>
      </c>
      <c r="C47" s="352"/>
      <c r="D47" s="352"/>
      <c r="E47" s="352"/>
    </row>
    <row r="48" spans="1:5" s="348" customFormat="1" ht="13.5">
      <c r="A48" s="353" t="s">
        <v>949</v>
      </c>
      <c r="B48" s="354" t="s">
        <v>950</v>
      </c>
      <c r="C48" s="352"/>
      <c r="D48" s="352"/>
      <c r="E48" s="352"/>
    </row>
    <row r="49" spans="1:5" s="348" customFormat="1" ht="13.5">
      <c r="A49" s="353" t="s">
        <v>951</v>
      </c>
      <c r="B49" s="354" t="s">
        <v>952</v>
      </c>
      <c r="C49" s="352"/>
      <c r="D49" s="352"/>
      <c r="E49" s="352"/>
    </row>
    <row r="50" spans="1:5" s="348" customFormat="1" ht="27">
      <c r="A50" s="353" t="s">
        <v>953</v>
      </c>
      <c r="B50" s="354" t="s">
        <v>954</v>
      </c>
      <c r="C50" s="352"/>
      <c r="D50" s="352"/>
      <c r="E50" s="352"/>
    </row>
    <row r="51" spans="1:5" s="348" customFormat="1" ht="13.5">
      <c r="A51" s="353" t="s">
        <v>955</v>
      </c>
      <c r="B51" s="354" t="s">
        <v>956</v>
      </c>
      <c r="C51" s="352"/>
      <c r="D51" s="352"/>
      <c r="E51" s="352"/>
    </row>
    <row r="52" spans="1:5" s="348" customFormat="1" ht="13.5">
      <c r="A52" s="353" t="s">
        <v>957</v>
      </c>
      <c r="B52" s="354" t="s">
        <v>958</v>
      </c>
      <c r="C52" s="352"/>
      <c r="D52" s="352"/>
      <c r="E52" s="352"/>
    </row>
    <row r="53" spans="1:5" s="348" customFormat="1" ht="27">
      <c r="A53" s="353" t="s">
        <v>959</v>
      </c>
      <c r="B53" s="354" t="s">
        <v>960</v>
      </c>
      <c r="C53" s="352"/>
      <c r="D53" s="352"/>
      <c r="E53" s="352"/>
    </row>
    <row r="54" spans="1:5" s="348" customFormat="1" ht="13.5">
      <c r="A54" s="353" t="s">
        <v>961</v>
      </c>
      <c r="B54" s="354" t="s">
        <v>962</v>
      </c>
      <c r="C54" s="352"/>
      <c r="D54" s="352"/>
      <c r="E54" s="352"/>
    </row>
    <row r="55" spans="1:5" s="348" customFormat="1" ht="27">
      <c r="A55" s="353" t="s">
        <v>963</v>
      </c>
      <c r="B55" s="354" t="s">
        <v>964</v>
      </c>
      <c r="C55" s="352"/>
      <c r="D55" s="352"/>
      <c r="E55" s="352"/>
    </row>
    <row r="56" spans="1:5" s="348" customFormat="1" ht="27">
      <c r="A56" s="353" t="s">
        <v>965</v>
      </c>
      <c r="B56" s="354" t="s">
        <v>966</v>
      </c>
      <c r="C56" s="352"/>
      <c r="D56" s="352"/>
      <c r="E56" s="352"/>
    </row>
    <row r="57" spans="1:5" s="348" customFormat="1" ht="13.5">
      <c r="A57" s="353" t="s">
        <v>967</v>
      </c>
      <c r="B57" s="354" t="s">
        <v>968</v>
      </c>
      <c r="C57" s="352"/>
      <c r="D57" s="352"/>
      <c r="E57" s="352"/>
    </row>
    <row r="58" spans="1:5" s="348" customFormat="1" ht="27">
      <c r="A58" s="353" t="s">
        <v>969</v>
      </c>
      <c r="B58" s="354" t="s">
        <v>970</v>
      </c>
      <c r="C58" s="352"/>
      <c r="D58" s="352"/>
      <c r="E58" s="352"/>
    </row>
    <row r="59" spans="1:5" s="348" customFormat="1" ht="27">
      <c r="A59" s="353" t="s">
        <v>971</v>
      </c>
      <c r="B59" s="354" t="s">
        <v>972</v>
      </c>
      <c r="C59" s="352"/>
      <c r="D59" s="352"/>
      <c r="E59" s="352"/>
    </row>
    <row r="60" spans="1:5" s="348" customFormat="1" ht="13.5">
      <c r="A60" s="353" t="s">
        <v>973</v>
      </c>
      <c r="B60" s="354" t="s">
        <v>974</v>
      </c>
      <c r="C60" s="352"/>
      <c r="D60" s="352"/>
      <c r="E60" s="352"/>
    </row>
    <row r="61" spans="1:5" s="348" customFormat="1" ht="13.5">
      <c r="A61" s="353" t="s">
        <v>975</v>
      </c>
      <c r="B61" s="354" t="s">
        <v>976</v>
      </c>
      <c r="C61" s="352"/>
      <c r="D61" s="352"/>
      <c r="E61" s="352"/>
    </row>
    <row r="62" spans="1:5" s="348" customFormat="1" ht="27">
      <c r="A62" s="353" t="s">
        <v>977</v>
      </c>
      <c r="B62" s="354" t="s">
        <v>978</v>
      </c>
      <c r="C62" s="352"/>
      <c r="D62" s="352"/>
      <c r="E62" s="352"/>
    </row>
    <row r="63" spans="1:5" s="348" customFormat="1" ht="27">
      <c r="A63" s="353" t="s">
        <v>979</v>
      </c>
      <c r="B63" s="354" t="s">
        <v>980</v>
      </c>
      <c r="C63" s="352"/>
      <c r="D63" s="352"/>
      <c r="E63" s="352"/>
    </row>
    <row r="64" spans="1:5" s="348" customFormat="1" ht="13.5">
      <c r="A64" s="353" t="s">
        <v>981</v>
      </c>
      <c r="B64" s="354" t="s">
        <v>982</v>
      </c>
      <c r="C64" s="352"/>
      <c r="D64" s="352"/>
      <c r="E64" s="352"/>
    </row>
    <row r="65" spans="1:5" s="348" customFormat="1" ht="27">
      <c r="A65" s="353" t="s">
        <v>983</v>
      </c>
      <c r="B65" s="354" t="s">
        <v>984</v>
      </c>
      <c r="C65" s="352"/>
      <c r="D65" s="352"/>
      <c r="E65" s="352"/>
    </row>
    <row r="66" spans="1:5" s="348" customFormat="1" ht="27">
      <c r="A66" s="353" t="s">
        <v>985</v>
      </c>
      <c r="B66" s="354" t="s">
        <v>986</v>
      </c>
      <c r="C66" s="352"/>
      <c r="D66" s="352"/>
      <c r="E66" s="352"/>
    </row>
    <row r="67" spans="1:5" s="348" customFormat="1" ht="13.5">
      <c r="A67" s="353" t="s">
        <v>987</v>
      </c>
      <c r="B67" s="354" t="s">
        <v>988</v>
      </c>
      <c r="C67" s="352"/>
      <c r="D67" s="352"/>
      <c r="E67" s="352"/>
    </row>
    <row r="68" spans="1:5" s="348" customFormat="1" ht="13.5">
      <c r="A68" s="353" t="s">
        <v>989</v>
      </c>
      <c r="B68" s="354" t="s">
        <v>990</v>
      </c>
      <c r="C68" s="352"/>
      <c r="D68" s="352"/>
      <c r="E68" s="352"/>
    </row>
    <row r="69" spans="1:5" s="348" customFormat="1" ht="27">
      <c r="A69" s="353" t="s">
        <v>991</v>
      </c>
      <c r="B69" s="354" t="s">
        <v>992</v>
      </c>
      <c r="C69" s="352"/>
      <c r="D69" s="352"/>
      <c r="E69" s="352"/>
    </row>
    <row r="70" spans="1:5" s="348" customFormat="1" ht="27">
      <c r="A70" s="353" t="s">
        <v>965</v>
      </c>
      <c r="B70" s="354" t="s">
        <v>993</v>
      </c>
      <c r="C70" s="352"/>
      <c r="D70" s="352"/>
      <c r="E70" s="352"/>
    </row>
    <row r="71" spans="1:5" s="348" customFormat="1" ht="13.5">
      <c r="A71" s="353" t="s">
        <v>971</v>
      </c>
      <c r="B71" s="354" t="s">
        <v>994</v>
      </c>
      <c r="C71" s="352"/>
      <c r="D71" s="352"/>
      <c r="E71" s="352"/>
    </row>
    <row r="72" spans="1:5" s="348" customFormat="1" ht="27">
      <c r="A72" s="353" t="s">
        <v>995</v>
      </c>
      <c r="B72" s="354" t="s">
        <v>996</v>
      </c>
      <c r="C72" s="352"/>
      <c r="D72" s="352"/>
      <c r="E72" s="352"/>
    </row>
    <row r="73" spans="1:5" s="348" customFormat="1" ht="13.5">
      <c r="A73" s="402" t="s">
        <v>353</v>
      </c>
      <c r="B73" s="402"/>
      <c r="C73" s="352"/>
      <c r="D73" s="352"/>
      <c r="E73" s="352"/>
    </row>
    <row r="74" spans="1:5" s="348" customFormat="1" ht="27">
      <c r="A74" s="355" t="s">
        <v>997</v>
      </c>
      <c r="B74" s="356" t="s">
        <v>998</v>
      </c>
      <c r="C74" s="352"/>
      <c r="D74" s="352"/>
      <c r="E74" s="352"/>
    </row>
    <row r="75" spans="1:5" s="348" customFormat="1" ht="27">
      <c r="A75" s="355" t="s">
        <v>999</v>
      </c>
      <c r="B75" s="356" t="s">
        <v>1000</v>
      </c>
      <c r="C75" s="352"/>
      <c r="D75" s="352"/>
      <c r="E75" s="352"/>
    </row>
    <row r="76" spans="1:5" s="348" customFormat="1" ht="27">
      <c r="A76" s="355" t="s">
        <v>1001</v>
      </c>
      <c r="B76" s="356" t="s">
        <v>1002</v>
      </c>
      <c r="C76" s="352"/>
      <c r="D76" s="352"/>
      <c r="E76" s="352"/>
    </row>
    <row r="77" spans="1:5" s="348" customFormat="1" ht="27">
      <c r="A77" s="355" t="s">
        <v>1003</v>
      </c>
      <c r="B77" s="356" t="s">
        <v>1004</v>
      </c>
      <c r="C77" s="352"/>
      <c r="D77" s="352"/>
      <c r="E77" s="352"/>
    </row>
    <row r="78" spans="1:5" s="348" customFormat="1" ht="27">
      <c r="A78" s="355" t="s">
        <v>1001</v>
      </c>
      <c r="B78" s="356" t="s">
        <v>1005</v>
      </c>
      <c r="C78" s="352"/>
      <c r="D78" s="352"/>
      <c r="E78" s="352"/>
    </row>
    <row r="79" spans="1:5" s="348" customFormat="1" ht="27">
      <c r="A79" s="355" t="s">
        <v>1006</v>
      </c>
      <c r="B79" s="356" t="s">
        <v>1007</v>
      </c>
      <c r="C79" s="352"/>
      <c r="D79" s="352"/>
      <c r="E79" s="352"/>
    </row>
    <row r="80" spans="1:5" s="348" customFormat="1" ht="27">
      <c r="A80" s="355" t="s">
        <v>1008</v>
      </c>
      <c r="B80" s="356" t="s">
        <v>1009</v>
      </c>
      <c r="C80" s="352"/>
      <c r="D80" s="352"/>
      <c r="E80" s="352"/>
    </row>
    <row r="81" spans="1:5" s="348" customFormat="1" ht="27">
      <c r="A81" s="355" t="s">
        <v>1010</v>
      </c>
      <c r="B81" s="356" t="s">
        <v>1011</v>
      </c>
      <c r="C81" s="352"/>
      <c r="D81" s="352"/>
      <c r="E81" s="352"/>
    </row>
    <row r="82" spans="1:5" s="348" customFormat="1" ht="27">
      <c r="A82" s="355" t="s">
        <v>1010</v>
      </c>
      <c r="B82" s="356" t="s">
        <v>1012</v>
      </c>
      <c r="C82" s="352"/>
      <c r="D82" s="352"/>
      <c r="E82" s="352"/>
    </row>
    <row r="83" spans="1:5" s="348" customFormat="1" ht="27">
      <c r="A83" s="355" t="s">
        <v>1013</v>
      </c>
      <c r="B83" s="356" t="s">
        <v>1014</v>
      </c>
      <c r="C83" s="352"/>
      <c r="D83" s="352"/>
      <c r="E83" s="352"/>
    </row>
    <row r="84" spans="1:5" s="348" customFormat="1" ht="40.5">
      <c r="A84" s="355" t="s">
        <v>1015</v>
      </c>
      <c r="B84" s="356" t="s">
        <v>1016</v>
      </c>
      <c r="C84" s="352"/>
      <c r="D84" s="352"/>
      <c r="E84" s="352"/>
    </row>
    <row r="85" spans="1:5" s="348" customFormat="1" ht="27">
      <c r="A85" s="355" t="s">
        <v>1017</v>
      </c>
      <c r="B85" s="356" t="s">
        <v>1018</v>
      </c>
      <c r="C85" s="352"/>
      <c r="D85" s="352"/>
      <c r="E85" s="352"/>
    </row>
    <row r="86" spans="1:4" s="348" customFormat="1" ht="13.5">
      <c r="A86" s="350"/>
      <c r="B86" s="350"/>
      <c r="C86" s="350"/>
      <c r="D86" s="350"/>
    </row>
    <row r="87" s="348" customFormat="1" ht="13.5">
      <c r="A87" s="349" t="s">
        <v>127</v>
      </c>
    </row>
    <row r="88" spans="1:8" s="348" customFormat="1" ht="15.75" customHeight="1">
      <c r="A88" s="403" t="s">
        <v>128</v>
      </c>
      <c r="B88" s="403"/>
      <c r="C88" s="403"/>
      <c r="D88" s="403"/>
      <c r="E88" s="403"/>
      <c r="H88" s="357"/>
    </row>
    <row r="89" spans="1:8" s="348" customFormat="1" ht="13.5">
      <c r="A89" s="358" t="s">
        <v>49</v>
      </c>
      <c r="B89" s="358" t="s">
        <v>50</v>
      </c>
      <c r="C89" s="359" t="s">
        <v>79</v>
      </c>
      <c r="D89" s="359" t="s">
        <v>80</v>
      </c>
      <c r="E89" s="359" t="s">
        <v>81</v>
      </c>
      <c r="H89" s="357"/>
    </row>
    <row r="90" spans="1:8" s="348" customFormat="1" ht="13.5">
      <c r="A90" s="360" t="s">
        <v>129</v>
      </c>
      <c r="B90" s="361" t="s">
        <v>130</v>
      </c>
      <c r="C90" s="362">
        <v>3351173992.7342486</v>
      </c>
      <c r="D90" s="363">
        <v>3789180411</v>
      </c>
      <c r="E90" s="363">
        <v>438006418.26575136</v>
      </c>
      <c r="H90" s="357"/>
    </row>
    <row r="91" spans="1:8" s="348" customFormat="1" ht="13.5">
      <c r="A91" s="360" t="s">
        <v>131</v>
      </c>
      <c r="B91" s="361" t="s">
        <v>132</v>
      </c>
      <c r="C91" s="362">
        <v>411885230.73424864</v>
      </c>
      <c r="D91" s="363">
        <v>3417144427.8599997</v>
      </c>
      <c r="E91" s="363">
        <v>-3005259197.125751</v>
      </c>
      <c r="F91" s="357"/>
      <c r="H91" s="357"/>
    </row>
    <row r="92" spans="1:8" s="348" customFormat="1" ht="13.5">
      <c r="A92" s="360" t="s">
        <v>133</v>
      </c>
      <c r="B92" s="361" t="s">
        <v>134</v>
      </c>
      <c r="C92" s="362">
        <v>397071201.94804996</v>
      </c>
      <c r="D92" s="363">
        <v>4267402361</v>
      </c>
      <c r="E92" s="363">
        <v>-3870331159.05195</v>
      </c>
      <c r="F92" s="357"/>
      <c r="H92" s="357"/>
    </row>
    <row r="93" spans="1:8" s="348" customFormat="1" ht="13.5">
      <c r="A93" s="361" t="s">
        <v>135</v>
      </c>
      <c r="B93" s="361" t="s">
        <v>136</v>
      </c>
      <c r="C93" s="362">
        <v>4290377</v>
      </c>
      <c r="D93" s="363">
        <v>17762437.09</v>
      </c>
      <c r="E93" s="363">
        <v>-13472060.09</v>
      </c>
      <c r="F93" s="357"/>
      <c r="H93" s="357"/>
    </row>
    <row r="94" spans="1:8" s="348" customFormat="1" ht="13.5">
      <c r="A94" s="361" t="s">
        <v>137</v>
      </c>
      <c r="B94" s="361" t="s">
        <v>138</v>
      </c>
      <c r="C94" s="362">
        <v>2934998385</v>
      </c>
      <c r="D94" s="363">
        <v>832495496.05</v>
      </c>
      <c r="E94" s="363">
        <v>2102502888.95</v>
      </c>
      <c r="F94" s="357"/>
      <c r="H94" s="357"/>
    </row>
    <row r="95" spans="1:8" s="348" customFormat="1" ht="13.5">
      <c r="A95" s="361" t="s">
        <v>139</v>
      </c>
      <c r="B95" s="361" t="s">
        <v>140</v>
      </c>
      <c r="C95" s="364">
        <v>3351173992.5000014</v>
      </c>
      <c r="D95" s="365">
        <v>3789180411</v>
      </c>
      <c r="E95" s="365">
        <v>438006418.49999857</v>
      </c>
      <c r="F95" s="357"/>
      <c r="H95" s="357"/>
    </row>
    <row r="96" spans="1:8" s="348" customFormat="1" ht="13.5">
      <c r="A96" s="361" t="s">
        <v>141</v>
      </c>
      <c r="B96" s="361" t="s">
        <v>142</v>
      </c>
      <c r="C96" s="364">
        <v>1117160330.5696998</v>
      </c>
      <c r="D96" s="365">
        <v>3631833062.5576</v>
      </c>
      <c r="E96" s="365">
        <v>2514672731.9879003</v>
      </c>
      <c r="F96" s="357"/>
      <c r="G96" s="357"/>
      <c r="H96" s="357"/>
    </row>
    <row r="97" spans="1:8" s="348" customFormat="1" ht="13.5">
      <c r="A97" s="361" t="s">
        <v>143</v>
      </c>
      <c r="B97" s="361" t="s">
        <v>144</v>
      </c>
      <c r="C97" s="364">
        <v>3748245195</v>
      </c>
      <c r="D97" s="365">
        <v>4267402361</v>
      </c>
      <c r="E97" s="365">
        <v>519157166</v>
      </c>
      <c r="F97" s="357"/>
      <c r="G97" s="357"/>
      <c r="H97" s="357"/>
    </row>
    <row r="98" spans="1:8" s="348" customFormat="1" ht="13.5">
      <c r="A98" s="361" t="s">
        <v>145</v>
      </c>
      <c r="B98" s="361" t="s">
        <v>146</v>
      </c>
      <c r="C98" s="364">
        <v>2631084864.4303</v>
      </c>
      <c r="D98" s="365">
        <v>635569298.4424002</v>
      </c>
      <c r="E98" s="365">
        <v>-1995515565.9879</v>
      </c>
      <c r="F98" s="357"/>
      <c r="G98" s="357"/>
      <c r="H98" s="357"/>
    </row>
    <row r="99" spans="1:8" s="348" customFormat="1" ht="13.5">
      <c r="A99" s="361" t="s">
        <v>147</v>
      </c>
      <c r="B99" s="361" t="s">
        <v>148</v>
      </c>
      <c r="C99" s="364">
        <v>2631084864.4303</v>
      </c>
      <c r="D99" s="365">
        <v>635569298.4424002</v>
      </c>
      <c r="E99" s="365">
        <v>-1995515565.9879</v>
      </c>
      <c r="F99" s="357"/>
      <c r="G99" s="357"/>
      <c r="H99" s="357"/>
    </row>
    <row r="100" spans="1:8" s="348" customFormat="1" ht="13.5">
      <c r="A100" s="361" t="s">
        <v>149</v>
      </c>
      <c r="B100" s="361" t="s">
        <v>150</v>
      </c>
      <c r="C100" s="364">
        <v>2631084864.4303</v>
      </c>
      <c r="D100" s="365">
        <v>635569298.4424002</v>
      </c>
      <c r="E100" s="365">
        <v>-1995515565.9879</v>
      </c>
      <c r="F100" s="357"/>
      <c r="G100" s="357"/>
      <c r="H100" s="357"/>
    </row>
    <row r="101" spans="1:8" s="348" customFormat="1" ht="13.5">
      <c r="A101" s="366" t="s">
        <v>151</v>
      </c>
      <c r="B101" s="366" t="s">
        <v>152</v>
      </c>
      <c r="C101" s="367">
        <v>2600220334.0503</v>
      </c>
      <c r="D101" s="368">
        <v>635569298.4424002</v>
      </c>
      <c r="E101" s="368">
        <v>-1964651035.6079</v>
      </c>
      <c r="F101" s="357"/>
      <c r="G101" s="357"/>
      <c r="H101" s="357"/>
    </row>
    <row r="102" spans="1:8" s="348" customFormat="1" ht="13.5">
      <c r="A102" s="369" t="s">
        <v>153</v>
      </c>
      <c r="B102" s="369" t="s">
        <v>153</v>
      </c>
      <c r="C102" s="359"/>
      <c r="D102" s="359"/>
      <c r="E102" s="359"/>
      <c r="F102" s="357"/>
      <c r="G102" s="357"/>
      <c r="H102" s="357"/>
    </row>
    <row r="103" spans="2:8" s="348" customFormat="1" ht="13.5">
      <c r="B103" s="370" t="s">
        <v>154</v>
      </c>
      <c r="C103" s="371"/>
      <c r="D103" s="371"/>
      <c r="E103" s="371"/>
      <c r="F103" s="357"/>
      <c r="G103" s="357"/>
      <c r="H103" s="357"/>
    </row>
    <row r="104" spans="2:8" s="348" customFormat="1" ht="13.5">
      <c r="B104" s="372"/>
      <c r="C104" s="373"/>
      <c r="D104" s="373"/>
      <c r="E104" s="373"/>
      <c r="F104" s="357"/>
      <c r="G104" s="357"/>
      <c r="H104" s="357"/>
    </row>
  </sheetData>
  <sheetProtection/>
  <mergeCells count="2">
    <mergeCell ref="A73:B73"/>
    <mergeCell ref="A88:E88"/>
  </mergeCells>
  <printOptions horizontalCentered="1"/>
  <pageMargins left="0.11811023622047245" right="0.1968503937007874" top="0.2755905511811024" bottom="0.15748031496062992" header="0.31496062992125984" footer="0.31496062992125984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SheetLayoutView="90" workbookViewId="0" topLeftCell="A1">
      <selection activeCell="B28" sqref="B28"/>
    </sheetView>
  </sheetViews>
  <sheetFormatPr defaultColWidth="11.421875" defaultRowHeight="15"/>
  <cols>
    <col min="1" max="1" width="20.7109375" style="75" customWidth="1"/>
    <col min="2" max="2" width="50.7109375" style="75" customWidth="1"/>
    <col min="3" max="3" width="17.7109375" style="104" customWidth="1"/>
    <col min="4" max="5" width="17.7109375" style="105" customWidth="1"/>
    <col min="6" max="6" width="14.7109375" style="75" customWidth="1"/>
    <col min="7" max="16384" width="11.421875" style="75" customWidth="1"/>
  </cols>
  <sheetData>
    <row r="1" spans="1:6" s="64" customFormat="1" ht="15">
      <c r="A1" s="59" t="s">
        <v>46</v>
      </c>
      <c r="B1" s="59"/>
      <c r="C1" s="60"/>
      <c r="D1" s="61"/>
      <c r="E1" s="62"/>
      <c r="F1" s="63"/>
    </row>
    <row r="2" spans="1:5" s="64" customFormat="1" ht="15">
      <c r="A2" s="59" t="s">
        <v>226</v>
      </c>
      <c r="B2" s="59"/>
      <c r="C2" s="60"/>
      <c r="D2" s="61"/>
      <c r="E2" s="62"/>
    </row>
    <row r="3" spans="3:5" s="64" customFormat="1" ht="15">
      <c r="C3" s="65"/>
      <c r="D3" s="61"/>
      <c r="E3" s="62"/>
    </row>
    <row r="4" spans="3:5" s="64" customFormat="1" ht="15">
      <c r="C4" s="65"/>
      <c r="D4" s="61"/>
      <c r="E4" s="62"/>
    </row>
    <row r="5" spans="1:5" s="64" customFormat="1" ht="15">
      <c r="A5" s="66" t="s">
        <v>171</v>
      </c>
      <c r="B5" s="67"/>
      <c r="C5" s="65"/>
      <c r="D5" s="60"/>
      <c r="E5" s="68" t="s">
        <v>48</v>
      </c>
    </row>
    <row r="6" spans="1:6" s="64" customFormat="1" ht="15">
      <c r="A6" s="69"/>
      <c r="B6" s="69"/>
      <c r="C6" s="70"/>
      <c r="D6" s="59"/>
      <c r="E6" s="60"/>
      <c r="F6" s="59"/>
    </row>
    <row r="7" spans="1:5" ht="15" customHeight="1">
      <c r="A7" s="71" t="s">
        <v>49</v>
      </c>
      <c r="B7" s="72" t="s">
        <v>50</v>
      </c>
      <c r="C7" s="73" t="s">
        <v>51</v>
      </c>
      <c r="D7" s="74" t="s">
        <v>52</v>
      </c>
      <c r="E7" s="73" t="s">
        <v>53</v>
      </c>
    </row>
    <row r="8" spans="1:5" ht="11.25" customHeight="1">
      <c r="A8" s="76" t="s">
        <v>247</v>
      </c>
      <c r="B8" s="77" t="s">
        <v>248</v>
      </c>
      <c r="C8" s="78">
        <v>169599704</v>
      </c>
      <c r="D8" s="79" t="s">
        <v>249</v>
      </c>
      <c r="E8" s="80"/>
    </row>
    <row r="9" spans="1:5" ht="11.25" customHeight="1">
      <c r="A9" s="81"/>
      <c r="B9" s="81" t="s">
        <v>54</v>
      </c>
      <c r="C9" s="78">
        <f>+C8</f>
        <v>169599704</v>
      </c>
      <c r="D9" s="79"/>
      <c r="E9" s="80"/>
    </row>
    <row r="10" spans="1:5" ht="11.25" customHeight="1">
      <c r="A10" s="82"/>
      <c r="B10" s="82" t="s">
        <v>55</v>
      </c>
      <c r="C10" s="83">
        <f>SUM(C8)</f>
        <v>169599704</v>
      </c>
      <c r="D10" s="79"/>
      <c r="E10" s="80"/>
    </row>
    <row r="11" spans="1:5" ht="15">
      <c r="A11" s="84"/>
      <c r="B11" s="84"/>
      <c r="C11" s="85"/>
      <c r="D11" s="84"/>
      <c r="E11" s="85"/>
    </row>
    <row r="12" spans="1:5" ht="15">
      <c r="A12" s="84"/>
      <c r="B12" s="84"/>
      <c r="C12" s="85"/>
      <c r="D12" s="84"/>
      <c r="E12" s="85"/>
    </row>
    <row r="13" spans="1:5" ht="15">
      <c r="A13" s="66" t="s">
        <v>238</v>
      </c>
      <c r="B13" s="67"/>
      <c r="C13" s="86"/>
      <c r="D13" s="87"/>
      <c r="E13" s="68" t="s">
        <v>48</v>
      </c>
    </row>
    <row r="14" spans="1:6" ht="15">
      <c r="A14" s="64"/>
      <c r="B14" s="64"/>
      <c r="C14" s="65"/>
      <c r="D14" s="61"/>
      <c r="E14" s="62"/>
      <c r="F14" s="64"/>
    </row>
    <row r="15" spans="1:5" ht="15" customHeight="1">
      <c r="A15" s="71" t="s">
        <v>49</v>
      </c>
      <c r="B15" s="72" t="s">
        <v>50</v>
      </c>
      <c r="C15" s="73" t="s">
        <v>51</v>
      </c>
      <c r="D15" s="74" t="s">
        <v>52</v>
      </c>
      <c r="E15" s="88"/>
    </row>
    <row r="16" spans="1:5" ht="11.25" customHeight="1">
      <c r="A16" s="89" t="s">
        <v>250</v>
      </c>
      <c r="B16" s="90" t="s">
        <v>251</v>
      </c>
      <c r="C16" s="91">
        <v>2685192</v>
      </c>
      <c r="D16" s="92" t="s">
        <v>252</v>
      </c>
      <c r="E16" s="93"/>
    </row>
    <row r="17" spans="1:5" ht="11.25" customHeight="1">
      <c r="A17" s="76" t="s">
        <v>253</v>
      </c>
      <c r="B17" s="77" t="s">
        <v>254</v>
      </c>
      <c r="C17" s="94">
        <v>41504653</v>
      </c>
      <c r="D17" s="79" t="s">
        <v>252</v>
      </c>
      <c r="E17" s="93"/>
    </row>
    <row r="18" spans="1:5" ht="11.25" customHeight="1">
      <c r="A18" s="76" t="s">
        <v>255</v>
      </c>
      <c r="B18" s="77" t="s">
        <v>251</v>
      </c>
      <c r="C18" s="94">
        <v>31119904</v>
      </c>
      <c r="D18" s="79" t="s">
        <v>252</v>
      </c>
      <c r="E18" s="93"/>
    </row>
    <row r="19" spans="1:5" ht="11.25" customHeight="1">
      <c r="A19" s="76" t="s">
        <v>256</v>
      </c>
      <c r="B19" s="77" t="s">
        <v>257</v>
      </c>
      <c r="C19" s="94">
        <v>43119</v>
      </c>
      <c r="D19" s="79" t="s">
        <v>252</v>
      </c>
      <c r="E19" s="93"/>
    </row>
    <row r="20" spans="1:5" ht="15">
      <c r="A20" s="95"/>
      <c r="B20" s="95" t="s">
        <v>55</v>
      </c>
      <c r="C20" s="96">
        <f>SUM(C16:C19)</f>
        <v>75352868</v>
      </c>
      <c r="D20" s="97"/>
      <c r="E20" s="98"/>
    </row>
    <row r="21" spans="1:6" ht="15">
      <c r="A21" s="99"/>
      <c r="B21" s="99"/>
      <c r="C21" s="100"/>
      <c r="D21" s="99"/>
      <c r="E21" s="100"/>
      <c r="F21" s="64"/>
    </row>
    <row r="22" spans="1:6" ht="15">
      <c r="A22" s="99"/>
      <c r="B22" s="99"/>
      <c r="C22" s="100"/>
      <c r="D22" s="99"/>
      <c r="E22" s="100"/>
      <c r="F22" s="64"/>
    </row>
    <row r="23" spans="1:5" ht="15">
      <c r="A23" s="66" t="s">
        <v>177</v>
      </c>
      <c r="B23" s="67"/>
      <c r="C23" s="86"/>
      <c r="D23" s="64"/>
      <c r="E23" s="68" t="s">
        <v>48</v>
      </c>
    </row>
    <row r="24" spans="1:6" ht="15">
      <c r="A24" s="64"/>
      <c r="B24" s="64"/>
      <c r="C24" s="65"/>
      <c r="D24" s="64"/>
      <c r="E24" s="65"/>
      <c r="F24" s="64"/>
    </row>
    <row r="25" spans="1:6" ht="15" customHeight="1">
      <c r="A25" s="71" t="s">
        <v>49</v>
      </c>
      <c r="B25" s="72" t="s">
        <v>50</v>
      </c>
      <c r="C25" s="73" t="s">
        <v>51</v>
      </c>
      <c r="D25" s="74" t="s">
        <v>52</v>
      </c>
      <c r="E25" s="73" t="s">
        <v>53</v>
      </c>
      <c r="F25" s="101"/>
    </row>
    <row r="26" spans="1:6" ht="15">
      <c r="A26" s="89" t="s">
        <v>258</v>
      </c>
      <c r="B26" s="77" t="s">
        <v>259</v>
      </c>
      <c r="C26" s="94">
        <v>183751</v>
      </c>
      <c r="D26" s="92" t="s">
        <v>252</v>
      </c>
      <c r="E26" s="80"/>
      <c r="F26" s="93"/>
    </row>
    <row r="27" spans="1:6" ht="15">
      <c r="A27" s="95"/>
      <c r="B27" s="95" t="s">
        <v>55</v>
      </c>
      <c r="C27" s="96">
        <f>SUM(C26:C26)</f>
        <v>183751</v>
      </c>
      <c r="D27" s="102"/>
      <c r="E27" s="103"/>
      <c r="F27" s="98"/>
    </row>
    <row r="28" spans="1:6" ht="15">
      <c r="A28" s="99"/>
      <c r="B28" s="99"/>
      <c r="C28" s="100"/>
      <c r="D28" s="99"/>
      <c r="E28" s="100"/>
      <c r="F28" s="64"/>
    </row>
    <row r="29" spans="1:6" ht="15">
      <c r="A29" s="99"/>
      <c r="B29" s="99"/>
      <c r="C29" s="100"/>
      <c r="D29" s="99"/>
      <c r="E29" s="100"/>
      <c r="F29" s="64"/>
    </row>
  </sheetData>
  <sheetProtection/>
  <dataValidations count="5"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7 C15 C25"/>
    <dataValidation allowBlank="1" showInputMessage="1" showErrorMessage="1" prompt="Corresponde al número de la cuenta de acuerdo al Plan de Cuentas emitido por el CONAC (DOF 22/11/2010)." sqref="A7 A15 A25"/>
    <dataValidation allowBlank="1" showInputMessage="1" showErrorMessage="1" prompt="Corresponde al nombre o descripción de la cuenta de acuerdo al Plan de Cuentas emitido por el CONAC." sqref="B7 B15 B25"/>
    <dataValidation allowBlank="1" showInputMessage="1" showErrorMessage="1" prompt="Especificar el tipo de instrumento de inversión: Bondes, Petrobonos, Cetes, Mesa de dinero, etc." sqref="D7 D15 D25"/>
    <dataValidation allowBlank="1" showInputMessage="1" showErrorMessage="1" prompt="En los casos en que la inversión se localice en dos o mas tipos de instrumentos, se detallará cada una de ellas y el importe invertido." sqref="E7 E25"/>
  </dataValidations>
  <printOptions horizontalCentered="1"/>
  <pageMargins left="0.31" right="0.31" top="0.7480314960629921" bottom="0.7480314960629921" header="0.31496062992125984" footer="0.31496062992125984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SheetLayoutView="90" zoomScalePageLayoutView="0" workbookViewId="0" topLeftCell="A1">
      <selection activeCell="C25" sqref="C25"/>
    </sheetView>
  </sheetViews>
  <sheetFormatPr defaultColWidth="11.421875" defaultRowHeight="15"/>
  <cols>
    <col min="1" max="1" width="20.7109375" style="64" customWidth="1"/>
    <col min="2" max="2" width="50.7109375" style="64" customWidth="1"/>
    <col min="3" max="6" width="17.7109375" style="65" customWidth="1"/>
    <col min="7" max="8" width="11.421875" style="64" customWidth="1"/>
    <col min="9" max="16384" width="11.421875" style="64" customWidth="1"/>
  </cols>
  <sheetData>
    <row r="1" spans="1:6" ht="15">
      <c r="A1" s="59" t="s">
        <v>46</v>
      </c>
      <c r="B1" s="59"/>
      <c r="F1" s="106"/>
    </row>
    <row r="2" spans="1:3" ht="15">
      <c r="A2" s="59" t="s">
        <v>226</v>
      </c>
      <c r="B2" s="59"/>
      <c r="C2" s="104"/>
    </row>
    <row r="3" spans="2:3" ht="15">
      <c r="B3" s="59"/>
      <c r="C3" s="104"/>
    </row>
    <row r="5" spans="1:6" s="110" customFormat="1" ht="15">
      <c r="A5" s="107" t="s">
        <v>172</v>
      </c>
      <c r="B5" s="107"/>
      <c r="C5" s="108"/>
      <c r="D5" s="65"/>
      <c r="E5" s="65"/>
      <c r="F5" s="109" t="s">
        <v>56</v>
      </c>
    </row>
    <row r="6" spans="1:6" ht="15">
      <c r="A6" s="69"/>
      <c r="B6" s="69"/>
      <c r="C6" s="60"/>
      <c r="D6" s="60"/>
      <c r="E6" s="60"/>
      <c r="F6" s="60"/>
    </row>
    <row r="7" spans="1:6" ht="15" customHeight="1">
      <c r="A7" s="71" t="s">
        <v>49</v>
      </c>
      <c r="B7" s="72" t="s">
        <v>50</v>
      </c>
      <c r="C7" s="111" t="s">
        <v>51</v>
      </c>
      <c r="D7" s="112" t="s">
        <v>234</v>
      </c>
      <c r="E7" s="112" t="s">
        <v>185</v>
      </c>
      <c r="F7" s="112" t="s">
        <v>57</v>
      </c>
    </row>
    <row r="8" spans="1:6" ht="15">
      <c r="A8" s="113" t="s">
        <v>260</v>
      </c>
      <c r="B8" s="113" t="s">
        <v>261</v>
      </c>
      <c r="C8" s="114">
        <v>7110687</v>
      </c>
      <c r="D8" s="114">
        <v>4375540</v>
      </c>
      <c r="E8" s="114">
        <v>3463156.3499998674</v>
      </c>
      <c r="F8" s="114">
        <v>3605853.9499998894</v>
      </c>
    </row>
    <row r="9" spans="1:6" ht="15">
      <c r="A9" s="113" t="s">
        <v>262</v>
      </c>
      <c r="B9" s="113" t="s">
        <v>263</v>
      </c>
      <c r="C9" s="114">
        <v>16854</v>
      </c>
      <c r="D9" s="114">
        <v>19719</v>
      </c>
      <c r="E9" s="114">
        <v>571449.89</v>
      </c>
      <c r="F9" s="114">
        <v>832938.7700000005</v>
      </c>
    </row>
    <row r="10" spans="1:6" ht="30">
      <c r="A10" s="113" t="s">
        <v>264</v>
      </c>
      <c r="B10" s="113" t="s">
        <v>265</v>
      </c>
      <c r="C10" s="114">
        <v>120872</v>
      </c>
      <c r="D10" s="114">
        <v>120872</v>
      </c>
      <c r="E10" s="114">
        <v>120871.69</v>
      </c>
      <c r="F10" s="114">
        <v>120871.69</v>
      </c>
    </row>
    <row r="11" spans="1:6" ht="15">
      <c r="A11" s="113" t="s">
        <v>266</v>
      </c>
      <c r="B11" s="113" t="s">
        <v>267</v>
      </c>
      <c r="C11" s="114">
        <v>15244332</v>
      </c>
      <c r="D11" s="114">
        <v>15244332</v>
      </c>
      <c r="E11" s="114">
        <v>16005402.890000708</v>
      </c>
      <c r="F11" s="114">
        <v>17867814.91000028</v>
      </c>
    </row>
    <row r="12" spans="1:6" ht="15">
      <c r="A12" s="113" t="s">
        <v>268</v>
      </c>
      <c r="B12" s="113" t="s">
        <v>269</v>
      </c>
      <c r="C12" s="114">
        <v>0</v>
      </c>
      <c r="D12" s="114">
        <v>0</v>
      </c>
      <c r="E12" s="114">
        <v>0</v>
      </c>
      <c r="F12" s="114">
        <v>1110.439999999915</v>
      </c>
    </row>
    <row r="13" spans="1:6" ht="15">
      <c r="A13" s="113" t="s">
        <v>270</v>
      </c>
      <c r="B13" s="113" t="s">
        <v>271</v>
      </c>
      <c r="C13" s="114">
        <v>400</v>
      </c>
      <c r="D13" s="114">
        <v>1912</v>
      </c>
      <c r="E13" s="114">
        <v>1911.9599999999991</v>
      </c>
      <c r="F13" s="114">
        <v>22552.239999999994</v>
      </c>
    </row>
    <row r="14" spans="1:6" ht="15">
      <c r="A14" s="113" t="s">
        <v>272</v>
      </c>
      <c r="B14" s="113" t="s">
        <v>273</v>
      </c>
      <c r="C14" s="114">
        <v>-36074</v>
      </c>
      <c r="D14" s="114">
        <v>-1069</v>
      </c>
      <c r="E14" s="114">
        <v>38101.67000000004</v>
      </c>
      <c r="F14" s="114">
        <v>188533.95999999996</v>
      </c>
    </row>
    <row r="15" spans="1:6" ht="15">
      <c r="A15" s="113" t="s">
        <v>274</v>
      </c>
      <c r="B15" s="113" t="s">
        <v>275</v>
      </c>
      <c r="C15" s="114">
        <v>1038763</v>
      </c>
      <c r="D15" s="114">
        <v>987265</v>
      </c>
      <c r="E15" s="114">
        <v>1267600.4199999985</v>
      </c>
      <c r="F15" s="114">
        <v>1167795</v>
      </c>
    </row>
    <row r="16" spans="1:6" ht="15">
      <c r="A16" s="113" t="s">
        <v>276</v>
      </c>
      <c r="B16" s="113" t="s">
        <v>277</v>
      </c>
      <c r="C16" s="114">
        <v>7853</v>
      </c>
      <c r="D16" s="114">
        <v>12058</v>
      </c>
      <c r="E16" s="114">
        <v>27886.61000000003</v>
      </c>
      <c r="F16" s="114">
        <v>106584.60999999999</v>
      </c>
    </row>
    <row r="17" spans="1:6" ht="15">
      <c r="A17" s="113" t="s">
        <v>278</v>
      </c>
      <c r="B17" s="113" t="s">
        <v>279</v>
      </c>
      <c r="C17" s="114">
        <v>0</v>
      </c>
      <c r="D17" s="114">
        <v>0</v>
      </c>
      <c r="E17" s="114">
        <v>-46700</v>
      </c>
      <c r="F17" s="114">
        <v>3022975</v>
      </c>
    </row>
    <row r="18" spans="1:6" ht="15">
      <c r="A18" s="113" t="s">
        <v>280</v>
      </c>
      <c r="B18" s="113" t="s">
        <v>281</v>
      </c>
      <c r="C18" s="114">
        <v>4191744</v>
      </c>
      <c r="D18" s="114">
        <v>4325899</v>
      </c>
      <c r="E18" s="114">
        <v>5481867.419999999</v>
      </c>
      <c r="F18" s="114">
        <v>2569585.9899999998</v>
      </c>
    </row>
    <row r="19" spans="1:6" ht="15">
      <c r="A19" s="113" t="s">
        <v>282</v>
      </c>
      <c r="B19" s="113" t="s">
        <v>283</v>
      </c>
      <c r="C19" s="114">
        <v>38840697</v>
      </c>
      <c r="D19" s="114">
        <v>37089433</v>
      </c>
      <c r="E19" s="114">
        <v>41095088.70640001</v>
      </c>
      <c r="F19" s="114">
        <v>0</v>
      </c>
    </row>
    <row r="20" spans="1:6" ht="15">
      <c r="A20" s="113" t="s">
        <v>284</v>
      </c>
      <c r="B20" s="113" t="s">
        <v>285</v>
      </c>
      <c r="C20" s="114">
        <v>606270</v>
      </c>
      <c r="D20" s="114">
        <v>606270</v>
      </c>
      <c r="E20" s="114">
        <v>602045</v>
      </c>
      <c r="F20" s="114">
        <v>136575</v>
      </c>
    </row>
    <row r="21" spans="1:6" ht="15">
      <c r="A21" s="113" t="s">
        <v>286</v>
      </c>
      <c r="B21" s="113" t="s">
        <v>287</v>
      </c>
      <c r="C21" s="114">
        <v>33128408</v>
      </c>
      <c r="D21" s="114">
        <v>33081383</v>
      </c>
      <c r="E21" s="114">
        <v>51438150</v>
      </c>
      <c r="F21" s="114">
        <v>8075723.469999991</v>
      </c>
    </row>
    <row r="22" spans="1:6" ht="15">
      <c r="A22" s="113" t="s">
        <v>288</v>
      </c>
      <c r="B22" s="113" t="s">
        <v>289</v>
      </c>
      <c r="C22" s="114">
        <v>22341756</v>
      </c>
      <c r="D22" s="114">
        <v>22729170</v>
      </c>
      <c r="E22" s="114">
        <v>21884002</v>
      </c>
      <c r="F22" s="114">
        <v>15723496.299999997</v>
      </c>
    </row>
    <row r="23" spans="1:6" ht="15">
      <c r="A23" s="113" t="s">
        <v>290</v>
      </c>
      <c r="B23" s="113" t="s">
        <v>291</v>
      </c>
      <c r="C23" s="114">
        <v>-109259</v>
      </c>
      <c r="D23" s="114">
        <v>-109259</v>
      </c>
      <c r="E23" s="114"/>
      <c r="F23" s="114"/>
    </row>
    <row r="24" spans="1:6" ht="15">
      <c r="A24" s="113" t="s">
        <v>292</v>
      </c>
      <c r="B24" s="113" t="s">
        <v>293</v>
      </c>
      <c r="C24" s="114">
        <v>133702</v>
      </c>
      <c r="D24" s="114">
        <v>153703</v>
      </c>
      <c r="E24" s="114">
        <v>53253</v>
      </c>
      <c r="F24" s="114">
        <v>40091</v>
      </c>
    </row>
    <row r="25" spans="1:6" ht="15">
      <c r="A25" s="115"/>
      <c r="B25" s="115" t="s">
        <v>55</v>
      </c>
      <c r="C25" s="116">
        <f>SUM(C8:C24)</f>
        <v>122637005</v>
      </c>
      <c r="D25" s="116">
        <f>SUM(D8:D24)</f>
        <v>118637228</v>
      </c>
      <c r="E25" s="116">
        <f>SUM(E8:E24)</f>
        <v>142004087.60640058</v>
      </c>
      <c r="F25" s="116">
        <f>SUM(F8:F24)</f>
        <v>53482502.33000016</v>
      </c>
    </row>
    <row r="26" spans="1:6" ht="15">
      <c r="A26" s="99"/>
      <c r="B26" s="99"/>
      <c r="C26" s="100"/>
      <c r="D26" s="100"/>
      <c r="E26" s="100"/>
      <c r="F26" s="100"/>
    </row>
    <row r="27" spans="1:6" ht="15">
      <c r="A27" s="99"/>
      <c r="B27" s="99"/>
      <c r="C27" s="100"/>
      <c r="D27" s="100"/>
      <c r="E27" s="100"/>
      <c r="F27" s="100"/>
    </row>
  </sheetData>
  <sheetProtection/>
  <dataValidations count="6">
    <dataValidation allowBlank="1" showInputMessage="1" showErrorMessage="1" prompt="Saldo final al 31 de diciembre de 2014." sqref="D7"/>
    <dataValidation allowBlank="1" showInputMessage="1" showErrorMessage="1" prompt="Saldo final al 31 de diciembre de 2013." sqref="E7"/>
    <dataValidation allowBlank="1" showInputMessage="1" showErrorMessage="1" prompt="Saldo final de la Cuenta Pública presentada (mensual:  enero, febrero, marzo, etc.; trimestral: 1er, 2do, 3ro. o 4to.)." sqref="C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al 31 de diciembre de 2012." sqref="F7"/>
  </dataValidations>
  <printOptions horizontalCentered="1"/>
  <pageMargins left="0.16" right="0.19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zoomScaleSheetLayoutView="90" zoomScalePageLayoutView="0" workbookViewId="0" topLeftCell="A1">
      <selection activeCell="C8" sqref="C8"/>
    </sheetView>
  </sheetViews>
  <sheetFormatPr defaultColWidth="11.421875" defaultRowHeight="15"/>
  <cols>
    <col min="1" max="1" width="20.7109375" style="64" customWidth="1"/>
    <col min="2" max="2" width="50.7109375" style="64" customWidth="1"/>
    <col min="3" max="7" width="17.7109375" style="65" customWidth="1"/>
    <col min="8" max="8" width="17.7109375" style="64" customWidth="1"/>
    <col min="9" max="9" width="22.00390625" style="64" customWidth="1"/>
    <col min="10" max="10" width="11.421875" style="64" customWidth="1"/>
    <col min="11" max="16384" width="11.421875" style="64" customWidth="1"/>
  </cols>
  <sheetData>
    <row r="1" spans="1:9" ht="15">
      <c r="A1" s="59" t="s">
        <v>46</v>
      </c>
      <c r="B1" s="59"/>
      <c r="I1" s="63"/>
    </row>
    <row r="2" spans="1:2" ht="15">
      <c r="A2" s="59" t="s">
        <v>226</v>
      </c>
      <c r="B2" s="59"/>
    </row>
    <row r="3" ht="15">
      <c r="J3" s="75"/>
    </row>
    <row r="4" ht="15">
      <c r="J4" s="75"/>
    </row>
    <row r="5" spans="1:9" ht="15">
      <c r="A5" s="66" t="s">
        <v>173</v>
      </c>
      <c r="B5" s="67"/>
      <c r="E5" s="117"/>
      <c r="F5" s="117"/>
      <c r="I5" s="118" t="s">
        <v>58</v>
      </c>
    </row>
    <row r="6" spans="1:6" ht="15">
      <c r="A6" s="119"/>
      <c r="B6" s="119"/>
      <c r="C6" s="117"/>
      <c r="D6" s="117"/>
      <c r="E6" s="117"/>
      <c r="F6" s="117"/>
    </row>
    <row r="7" spans="1:9" ht="15" customHeight="1">
      <c r="A7" s="71" t="s">
        <v>49</v>
      </c>
      <c r="B7" s="72" t="s">
        <v>50</v>
      </c>
      <c r="C7" s="120" t="s">
        <v>59</v>
      </c>
      <c r="D7" s="120" t="s">
        <v>60</v>
      </c>
      <c r="E7" s="120" t="s">
        <v>61</v>
      </c>
      <c r="F7" s="120" t="s">
        <v>62</v>
      </c>
      <c r="G7" s="121" t="s">
        <v>63</v>
      </c>
      <c r="H7" s="72" t="s">
        <v>64</v>
      </c>
      <c r="I7" s="72" t="s">
        <v>65</v>
      </c>
    </row>
    <row r="8" spans="1:9" ht="15">
      <c r="A8" s="122" t="s">
        <v>294</v>
      </c>
      <c r="B8" s="123" t="s">
        <v>295</v>
      </c>
      <c r="C8" s="124">
        <v>654830</v>
      </c>
      <c r="D8" s="125">
        <v>654830</v>
      </c>
      <c r="E8" s="125"/>
      <c r="F8" s="125"/>
      <c r="G8" s="126"/>
      <c r="H8" s="127"/>
      <c r="I8" s="125"/>
    </row>
    <row r="9" spans="1:9" ht="15">
      <c r="A9" s="122" t="s">
        <v>296</v>
      </c>
      <c r="B9" s="123" t="s">
        <v>297</v>
      </c>
      <c r="C9" s="124">
        <v>4775435</v>
      </c>
      <c r="D9" s="125"/>
      <c r="E9" s="125">
        <v>4514962</v>
      </c>
      <c r="F9" s="125"/>
      <c r="G9" s="126">
        <v>260473</v>
      </c>
      <c r="H9" s="127"/>
      <c r="I9" s="125"/>
    </row>
    <row r="10" spans="1:9" ht="15">
      <c r="A10" s="122" t="s">
        <v>298</v>
      </c>
      <c r="B10" s="123" t="s">
        <v>299</v>
      </c>
      <c r="C10" s="128">
        <v>83700</v>
      </c>
      <c r="D10" s="125"/>
      <c r="E10" s="125">
        <v>-14612</v>
      </c>
      <c r="F10" s="125"/>
      <c r="G10" s="126">
        <v>98312</v>
      </c>
      <c r="H10" s="127"/>
      <c r="I10" s="125"/>
    </row>
    <row r="11" spans="1:9" ht="15">
      <c r="A11" s="122" t="s">
        <v>300</v>
      </c>
      <c r="B11" s="123" t="s">
        <v>301</v>
      </c>
      <c r="C11" s="128">
        <v>3128992</v>
      </c>
      <c r="D11" s="125"/>
      <c r="E11" s="125"/>
      <c r="F11" s="125">
        <v>3128992</v>
      </c>
      <c r="G11" s="126"/>
      <c r="H11" s="127"/>
      <c r="I11" s="125"/>
    </row>
    <row r="12" spans="1:9" ht="15">
      <c r="A12" s="122" t="s">
        <v>302</v>
      </c>
      <c r="B12" s="123" t="s">
        <v>303</v>
      </c>
      <c r="C12" s="128">
        <v>21666922</v>
      </c>
      <c r="D12" s="125">
        <v>21666922</v>
      </c>
      <c r="E12" s="125"/>
      <c r="F12" s="125"/>
      <c r="G12" s="126"/>
      <c r="H12" s="127"/>
      <c r="I12" s="125"/>
    </row>
    <row r="13" spans="1:9" ht="15">
      <c r="A13" s="122" t="s">
        <v>304</v>
      </c>
      <c r="B13" s="123" t="s">
        <v>305</v>
      </c>
      <c r="C13" s="128">
        <v>9280</v>
      </c>
      <c r="D13" s="125">
        <v>9280</v>
      </c>
      <c r="E13" s="125"/>
      <c r="F13" s="125"/>
      <c r="G13" s="126"/>
      <c r="H13" s="127"/>
      <c r="I13" s="125"/>
    </row>
    <row r="14" spans="1:9" ht="15">
      <c r="A14" s="115"/>
      <c r="B14" s="115" t="s">
        <v>55</v>
      </c>
      <c r="C14" s="116">
        <f>SUM(C8:C13)</f>
        <v>30319159</v>
      </c>
      <c r="D14" s="116">
        <f>SUM(D8:D13)</f>
        <v>22331032</v>
      </c>
      <c r="E14" s="116">
        <f>SUM(E8:E13)</f>
        <v>4500350</v>
      </c>
      <c r="F14" s="116">
        <f>SUM(F8:F13)</f>
        <v>3128992</v>
      </c>
      <c r="G14" s="129">
        <f>SUM(G8:G13)</f>
        <v>358785</v>
      </c>
      <c r="H14" s="130"/>
      <c r="I14" s="130"/>
    </row>
    <row r="15" spans="1:9" ht="15">
      <c r="A15" s="99"/>
      <c r="B15" s="99"/>
      <c r="C15" s="100"/>
      <c r="D15" s="100"/>
      <c r="E15" s="100"/>
      <c r="F15" s="100"/>
      <c r="G15" s="100"/>
      <c r="H15" s="99"/>
      <c r="I15" s="99"/>
    </row>
    <row r="16" spans="1:9" ht="15">
      <c r="A16" s="99"/>
      <c r="B16" s="99"/>
      <c r="C16" s="100"/>
      <c r="D16" s="100"/>
      <c r="E16" s="100"/>
      <c r="F16" s="100"/>
      <c r="G16" s="100"/>
      <c r="H16" s="99"/>
      <c r="I16" s="99"/>
    </row>
    <row r="19" spans="1:9" ht="15">
      <c r="A19" s="131" t="s">
        <v>242</v>
      </c>
      <c r="B19" s="132"/>
      <c r="C19" s="132"/>
      <c r="D19" s="133"/>
      <c r="E19" s="117"/>
      <c r="F19" s="117"/>
      <c r="I19" s="118" t="s">
        <v>58</v>
      </c>
    </row>
    <row r="20" spans="1:6" ht="15">
      <c r="A20" s="119"/>
      <c r="B20" s="119"/>
      <c r="C20" s="117"/>
      <c r="D20" s="117"/>
      <c r="E20" s="117"/>
      <c r="F20" s="117"/>
    </row>
    <row r="21" spans="1:9" ht="15">
      <c r="A21" s="71" t="s">
        <v>49</v>
      </c>
      <c r="B21" s="72" t="s">
        <v>50</v>
      </c>
      <c r="C21" s="120" t="s">
        <v>59</v>
      </c>
      <c r="D21" s="120" t="s">
        <v>60</v>
      </c>
      <c r="E21" s="120" t="s">
        <v>61</v>
      </c>
      <c r="F21" s="120" t="s">
        <v>62</v>
      </c>
      <c r="G21" s="121" t="s">
        <v>63</v>
      </c>
      <c r="H21" s="72" t="s">
        <v>64</v>
      </c>
      <c r="I21" s="72" t="s">
        <v>65</v>
      </c>
    </row>
    <row r="22" spans="1:9" ht="15">
      <c r="A22" s="122">
        <v>1131000001</v>
      </c>
      <c r="B22" s="134" t="s">
        <v>306</v>
      </c>
      <c r="C22" s="124">
        <v>754613</v>
      </c>
      <c r="D22" s="127"/>
      <c r="E22" s="127">
        <v>545116</v>
      </c>
      <c r="F22" s="127">
        <f>C22-E22</f>
        <v>209497</v>
      </c>
      <c r="G22" s="127"/>
      <c r="H22" s="135"/>
      <c r="I22" s="135"/>
    </row>
    <row r="23" spans="1:9" ht="15">
      <c r="A23" s="136"/>
      <c r="B23" s="136" t="s">
        <v>55</v>
      </c>
      <c r="C23" s="130">
        <f>SUM(C22:C22)</f>
        <v>754613</v>
      </c>
      <c r="D23" s="130">
        <f>SUM(D22:D22)</f>
        <v>0</v>
      </c>
      <c r="E23" s="130">
        <f>SUM(E22:E22)</f>
        <v>545116</v>
      </c>
      <c r="F23" s="130">
        <f>SUM(F22:F22)</f>
        <v>209497</v>
      </c>
      <c r="G23" s="130">
        <f>SUM(G22:G22)</f>
        <v>0</v>
      </c>
      <c r="H23" s="137"/>
      <c r="I23" s="137"/>
    </row>
    <row r="24" ht="21.75" customHeight="1"/>
    <row r="25" ht="21.75" customHeight="1"/>
    <row r="26" ht="21.75" customHeight="1"/>
    <row r="28" spans="1:9" ht="15">
      <c r="A28" s="66" t="s">
        <v>243</v>
      </c>
      <c r="B28" s="67"/>
      <c r="E28" s="117"/>
      <c r="F28" s="117"/>
      <c r="I28" s="118" t="s">
        <v>58</v>
      </c>
    </row>
    <row r="29" spans="1:6" ht="15">
      <c r="A29" s="119"/>
      <c r="B29" s="119"/>
      <c r="C29" s="117"/>
      <c r="D29" s="117"/>
      <c r="E29" s="117"/>
      <c r="F29" s="117"/>
    </row>
    <row r="30" spans="1:9" ht="15">
      <c r="A30" s="71" t="s">
        <v>49</v>
      </c>
      <c r="B30" s="72" t="s">
        <v>50</v>
      </c>
      <c r="C30" s="120" t="s">
        <v>59</v>
      </c>
      <c r="D30" s="120" t="s">
        <v>60</v>
      </c>
      <c r="E30" s="120" t="s">
        <v>61</v>
      </c>
      <c r="F30" s="120" t="s">
        <v>62</v>
      </c>
      <c r="G30" s="121" t="s">
        <v>63</v>
      </c>
      <c r="H30" s="72" t="s">
        <v>64</v>
      </c>
      <c r="I30" s="72" t="s">
        <v>65</v>
      </c>
    </row>
    <row r="31" spans="1:11" ht="15">
      <c r="A31" s="122">
        <v>1134000004</v>
      </c>
      <c r="B31" s="134" t="s">
        <v>307</v>
      </c>
      <c r="C31" s="124">
        <v>81815018</v>
      </c>
      <c r="D31" s="127"/>
      <c r="E31" s="127"/>
      <c r="F31" s="127">
        <f>C31</f>
        <v>81815018</v>
      </c>
      <c r="G31" s="127"/>
      <c r="H31" s="127"/>
      <c r="I31" s="127"/>
      <c r="K31" s="65"/>
    </row>
    <row r="32" spans="1:9" ht="15">
      <c r="A32" s="136"/>
      <c r="B32" s="136" t="s">
        <v>55</v>
      </c>
      <c r="C32" s="130">
        <f>SUM(C31:C31)</f>
        <v>81815018</v>
      </c>
      <c r="D32" s="130">
        <f>SUM(D31:D31)</f>
        <v>0</v>
      </c>
      <c r="E32" s="130">
        <f>SUM(E31:E31)</f>
        <v>0</v>
      </c>
      <c r="F32" s="130">
        <f>SUM(F31:F31)</f>
        <v>81815018</v>
      </c>
      <c r="G32" s="130">
        <f>SUM(G31:G31)</f>
        <v>0</v>
      </c>
      <c r="H32" s="130"/>
      <c r="I32" s="130"/>
    </row>
    <row r="33" spans="3:9" ht="15">
      <c r="C33" s="138"/>
      <c r="D33" s="138"/>
      <c r="E33" s="138"/>
      <c r="F33" s="138"/>
      <c r="G33" s="138"/>
      <c r="H33" s="138"/>
      <c r="I33" s="138"/>
    </row>
    <row r="114" spans="1:8" ht="15">
      <c r="A114" s="139"/>
      <c r="B114" s="139"/>
      <c r="C114" s="140"/>
      <c r="D114" s="140"/>
      <c r="E114" s="140"/>
      <c r="F114" s="140"/>
      <c r="G114" s="140"/>
      <c r="H114" s="139"/>
    </row>
    <row r="115" spans="1:4" ht="15">
      <c r="A115" s="141"/>
      <c r="B115" s="142"/>
      <c r="D115" s="64"/>
    </row>
    <row r="116" spans="1:4" ht="15">
      <c r="A116" s="141"/>
      <c r="B116" s="142"/>
      <c r="D116" s="64"/>
    </row>
    <row r="117" spans="1:4" ht="15">
      <c r="A117" s="141"/>
      <c r="B117" s="142"/>
      <c r="D117" s="64"/>
    </row>
    <row r="118" spans="1:4" ht="15">
      <c r="A118" s="141"/>
      <c r="B118" s="142"/>
      <c r="D118" s="64"/>
    </row>
    <row r="119" spans="1:4" ht="15">
      <c r="A119" s="141"/>
      <c r="B119" s="142"/>
      <c r="D119" s="64"/>
    </row>
  </sheetData>
  <sheetProtection/>
  <dataValidations count="9"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7 A21 A30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7 C21 C30"/>
    <dataValidation allowBlank="1" showInputMessage="1" showErrorMessage="1" prompt="Corresponde al nombre o descripción de la cuenta de acuerdo al Plan de Cuentas emitido por el CONAC." sqref="B7 B21 B30"/>
    <dataValidation allowBlank="1" showInputMessage="1" showErrorMessage="1" prompt="Importe de la cuentas por cobrar con fecha de vencimiento de 1 a 90 días." sqref="D7 D21 D30"/>
    <dataValidation allowBlank="1" showInputMessage="1" showErrorMessage="1" prompt="Importe de la cuentas por cobrar con fecha de vencimiento de 91 a 180 días." sqref="E7 E21 E30"/>
    <dataValidation allowBlank="1" showInputMessage="1" showErrorMessage="1" prompt="Importe de la cuentas por cobrar con fecha de vencimiento de 181 a 365 días." sqref="F7 F21 F30"/>
    <dataValidation allowBlank="1" showInputMessage="1" showErrorMessage="1" prompt="Importe de la cuentas por cobrar con vencimiento mayor a 365 días." sqref="G7 G21 G30"/>
    <dataValidation allowBlank="1" showInputMessage="1" showErrorMessage="1" prompt="Informar sobre caraterísticas cualitativas de la cuenta, ejemplo: acciones implementadas para su recuperación, causas de la demora en su recuperación." sqref="H7 H21 H30"/>
    <dataValidation allowBlank="1" showInputMessage="1" showErrorMessage="1" prompt="Indicar si el deudor ya sobrepasó el plazo estipulado para pago, 90, 180 o 365 días." sqref="I7 I21 I30"/>
  </dataValidations>
  <printOptions horizontalCentered="1"/>
  <pageMargins left="0.2" right="0.1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SheetLayoutView="90" zoomScalePageLayoutView="0" workbookViewId="0" topLeftCell="A1">
      <selection activeCell="B2" sqref="B2"/>
    </sheetView>
  </sheetViews>
  <sheetFormatPr defaultColWidth="11.421875" defaultRowHeight="15"/>
  <cols>
    <col min="1" max="1" width="20.7109375" style="64" customWidth="1"/>
    <col min="2" max="2" width="50.7109375" style="64" customWidth="1"/>
    <col min="3" max="3" width="17.7109375" style="65" customWidth="1"/>
    <col min="4" max="4" width="17.7109375" style="64" customWidth="1"/>
    <col min="5" max="16384" width="11.421875" style="64" customWidth="1"/>
  </cols>
  <sheetData>
    <row r="1" spans="1:4" ht="15">
      <c r="A1" s="59" t="s">
        <v>46</v>
      </c>
      <c r="B1" s="59"/>
      <c r="D1" s="63"/>
    </row>
    <row r="2" spans="1:2" ht="15">
      <c r="A2" s="59" t="s">
        <v>226</v>
      </c>
      <c r="B2" s="59"/>
    </row>
    <row r="4" spans="1:4" ht="15">
      <c r="A4" s="99"/>
      <c r="B4" s="99"/>
      <c r="C4" s="100"/>
      <c r="D4" s="99"/>
    </row>
    <row r="5" spans="1:4" ht="15">
      <c r="A5" s="99"/>
      <c r="B5" s="99"/>
      <c r="C5" s="100"/>
      <c r="D5" s="99"/>
    </row>
    <row r="6" spans="1:4" s="110" customFormat="1" ht="11.25" customHeight="1">
      <c r="A6" s="107" t="s">
        <v>68</v>
      </c>
      <c r="B6" s="99"/>
      <c r="C6" s="143"/>
      <c r="D6" s="118" t="s">
        <v>66</v>
      </c>
    </row>
    <row r="7" spans="1:4" ht="15">
      <c r="A7" s="144"/>
      <c r="B7" s="144"/>
      <c r="C7" s="145"/>
      <c r="D7" s="146"/>
    </row>
    <row r="8" spans="1:4" ht="15" customHeight="1">
      <c r="A8" s="71" t="s">
        <v>49</v>
      </c>
      <c r="B8" s="72" t="s">
        <v>50</v>
      </c>
      <c r="C8" s="111" t="s">
        <v>51</v>
      </c>
      <c r="D8" s="147" t="s">
        <v>67</v>
      </c>
    </row>
    <row r="9" spans="1:4" ht="15">
      <c r="A9" s="122" t="s">
        <v>308</v>
      </c>
      <c r="B9" s="123" t="s">
        <v>309</v>
      </c>
      <c r="C9" s="127">
        <v>198130</v>
      </c>
      <c r="D9" s="376" t="s">
        <v>310</v>
      </c>
    </row>
    <row r="10" spans="1:4" ht="15">
      <c r="A10" s="122" t="s">
        <v>311</v>
      </c>
      <c r="B10" s="123" t="s">
        <v>312</v>
      </c>
      <c r="C10" s="127">
        <v>2819</v>
      </c>
      <c r="D10" s="377"/>
    </row>
    <row r="11" spans="1:4" ht="30">
      <c r="A11" s="122" t="s">
        <v>313</v>
      </c>
      <c r="B11" s="123" t="s">
        <v>314</v>
      </c>
      <c r="C11" s="127">
        <v>404320</v>
      </c>
      <c r="D11" s="377"/>
    </row>
    <row r="12" spans="1:4" ht="15">
      <c r="A12" s="122" t="s">
        <v>315</v>
      </c>
      <c r="B12" s="123" t="s">
        <v>316</v>
      </c>
      <c r="C12" s="127">
        <v>-29946</v>
      </c>
      <c r="D12" s="377"/>
    </row>
    <row r="13" spans="1:4" ht="15">
      <c r="A13" s="122" t="s">
        <v>317</v>
      </c>
      <c r="B13" s="123" t="s">
        <v>318</v>
      </c>
      <c r="C13" s="127">
        <v>66982</v>
      </c>
      <c r="D13" s="377"/>
    </row>
    <row r="14" spans="1:4" ht="15">
      <c r="A14" s="122" t="s">
        <v>319</v>
      </c>
      <c r="B14" s="123" t="s">
        <v>320</v>
      </c>
      <c r="C14" s="127">
        <v>-78259</v>
      </c>
      <c r="D14" s="377"/>
    </row>
    <row r="15" spans="1:4" ht="15">
      <c r="A15" s="122" t="s">
        <v>321</v>
      </c>
      <c r="B15" s="123" t="s">
        <v>322</v>
      </c>
      <c r="C15" s="127">
        <v>92411</v>
      </c>
      <c r="D15" s="377"/>
    </row>
    <row r="16" spans="1:4" ht="15">
      <c r="A16" s="122" t="s">
        <v>323</v>
      </c>
      <c r="B16" s="123" t="s">
        <v>324</v>
      </c>
      <c r="C16" s="127">
        <v>747</v>
      </c>
      <c r="D16" s="377"/>
    </row>
    <row r="17" spans="1:4" ht="30">
      <c r="A17" s="122" t="s">
        <v>325</v>
      </c>
      <c r="B17" s="123" t="s">
        <v>326</v>
      </c>
      <c r="C17" s="127">
        <v>413</v>
      </c>
      <c r="D17" s="377"/>
    </row>
    <row r="18" spans="1:4" ht="15">
      <c r="A18" s="122" t="s">
        <v>327</v>
      </c>
      <c r="B18" s="123" t="s">
        <v>328</v>
      </c>
      <c r="C18" s="127">
        <v>46</v>
      </c>
      <c r="D18" s="377"/>
    </row>
    <row r="19" spans="1:4" ht="15">
      <c r="A19" s="122" t="s">
        <v>329</v>
      </c>
      <c r="B19" s="123" t="s">
        <v>330</v>
      </c>
      <c r="C19" s="127">
        <v>-3315</v>
      </c>
      <c r="D19" s="377"/>
    </row>
    <row r="20" spans="1:4" ht="15">
      <c r="A20" s="122" t="s">
        <v>331</v>
      </c>
      <c r="B20" s="123" t="s">
        <v>332</v>
      </c>
      <c r="C20" s="127">
        <v>20218</v>
      </c>
      <c r="D20" s="377"/>
    </row>
    <row r="21" spans="1:4" ht="30">
      <c r="A21" s="122" t="s">
        <v>333</v>
      </c>
      <c r="B21" s="123" t="s">
        <v>334</v>
      </c>
      <c r="C21" s="127">
        <v>422</v>
      </c>
      <c r="D21" s="378"/>
    </row>
    <row r="22" spans="1:4" ht="15">
      <c r="A22" s="115"/>
      <c r="B22" s="115" t="s">
        <v>55</v>
      </c>
      <c r="C22" s="129">
        <f>SUM(C9:C21)</f>
        <v>674988</v>
      </c>
      <c r="D22" s="148"/>
    </row>
    <row r="24" ht="15">
      <c r="B24" s="64">
        <f>+UPPER(B4)</f>
      </c>
    </row>
  </sheetData>
  <sheetProtection/>
  <mergeCells count="1">
    <mergeCell ref="D9:D21"/>
  </mergeCells>
  <dataValidations count="4">
    <dataValidation allowBlank="1" showInputMessage="1" showErrorMessage="1" prompt="Saldo final del periodo que corresponde a la cuenta pública presentada (mensual:  enero, febrero, marzo, etc.; trimestral: 1er, 2do, 3ro. o 4to.)." sqref="C8:C21"/>
    <dataValidation allowBlank="1" showInputMessage="1" showErrorMessage="1" prompt="Corresponde al número de la cuenta de acuerdo al Plan de Cuentas emitido por el CONAC (DOF 22/11/2010)." sqref="A8:A21"/>
    <dataValidation allowBlank="1" showInputMessage="1" showErrorMessage="1" prompt="Corresponde al nombre o descripción de la cuenta de acuerdo al Plan de Cuentas emitido por el CONAC." sqref="B8:B21"/>
    <dataValidation allowBlank="1" showInputMessage="1" showErrorMessage="1" prompt="Sistema de costeo y método de valuación aplicados a los inventarios (UEPS, PROMEDIO, etc.)" sqref="D8:D9"/>
  </dataValidations>
  <printOptions/>
  <pageMargins left="0.24" right="0.24" top="0.7480314960629921" bottom="0.7480314960629921" header="0.31496062992125984" footer="0.31496062992125984"/>
  <pageSetup fitToHeight="1" fitToWidth="1"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90" zoomScalePageLayoutView="0" workbookViewId="0" topLeftCell="A1">
      <selection activeCell="C8" sqref="C8"/>
    </sheetView>
  </sheetViews>
  <sheetFormatPr defaultColWidth="11.421875" defaultRowHeight="15"/>
  <cols>
    <col min="1" max="1" width="20.7109375" style="64" customWidth="1"/>
    <col min="2" max="2" width="50.7109375" style="64" customWidth="1"/>
    <col min="3" max="5" width="17.7109375" style="64" customWidth="1"/>
    <col min="6" max="6" width="28.28125" style="64" customWidth="1"/>
    <col min="7" max="7" width="27.00390625" style="64" customWidth="1"/>
    <col min="8" max="16384" width="11.421875" style="64" customWidth="1"/>
  </cols>
  <sheetData>
    <row r="1" spans="1:7" s="110" customFormat="1" ht="15">
      <c r="A1" s="149" t="s">
        <v>46</v>
      </c>
      <c r="B1" s="149"/>
      <c r="C1" s="149"/>
      <c r="D1" s="149"/>
      <c r="E1" s="149"/>
      <c r="F1" s="149"/>
      <c r="G1" s="150"/>
    </row>
    <row r="2" spans="1:7" s="110" customFormat="1" ht="15">
      <c r="A2" s="149" t="s">
        <v>226</v>
      </c>
      <c r="B2" s="149"/>
      <c r="C2" s="149"/>
      <c r="D2" s="149"/>
      <c r="E2" s="149"/>
      <c r="F2" s="149"/>
      <c r="G2" s="149"/>
    </row>
    <row r="5" spans="1:7" ht="15">
      <c r="A5" s="66" t="s">
        <v>69</v>
      </c>
      <c r="B5" s="66"/>
      <c r="G5" s="68" t="s">
        <v>70</v>
      </c>
    </row>
    <row r="6" spans="1:7" ht="15">
      <c r="A6" s="379"/>
      <c r="B6" s="379"/>
      <c r="C6" s="379"/>
      <c r="D6" s="379"/>
      <c r="E6" s="379"/>
      <c r="F6" s="379"/>
      <c r="G6" s="379"/>
    </row>
    <row r="7" spans="1:7" ht="15">
      <c r="A7" s="71" t="s">
        <v>49</v>
      </c>
      <c r="B7" s="72" t="s">
        <v>50</v>
      </c>
      <c r="C7" s="73" t="s">
        <v>51</v>
      </c>
      <c r="D7" s="74" t="s">
        <v>52</v>
      </c>
      <c r="E7" s="74" t="s">
        <v>71</v>
      </c>
      <c r="F7" s="74" t="s">
        <v>72</v>
      </c>
      <c r="G7" s="74" t="s">
        <v>73</v>
      </c>
    </row>
    <row r="8" spans="1:7" ht="75">
      <c r="A8" s="151" t="s">
        <v>335</v>
      </c>
      <c r="B8" s="151" t="s">
        <v>336</v>
      </c>
      <c r="C8" s="152">
        <v>5812629</v>
      </c>
      <c r="D8" s="153" t="s">
        <v>337</v>
      </c>
      <c r="E8" s="154"/>
      <c r="F8" s="155" t="s">
        <v>338</v>
      </c>
      <c r="G8" s="155" t="s">
        <v>339</v>
      </c>
    </row>
    <row r="9" spans="1:7" ht="75">
      <c r="A9" s="151" t="s">
        <v>340</v>
      </c>
      <c r="B9" s="151" t="s">
        <v>341</v>
      </c>
      <c r="C9" s="152">
        <v>192</v>
      </c>
      <c r="D9" s="153" t="s">
        <v>337</v>
      </c>
      <c r="E9" s="154"/>
      <c r="F9" s="155" t="s">
        <v>342</v>
      </c>
      <c r="G9" s="155" t="s">
        <v>339</v>
      </c>
    </row>
    <row r="10" spans="1:7" ht="75">
      <c r="A10" s="151" t="s">
        <v>343</v>
      </c>
      <c r="B10" s="151" t="s">
        <v>344</v>
      </c>
      <c r="C10" s="152">
        <v>327236</v>
      </c>
      <c r="D10" s="153" t="s">
        <v>337</v>
      </c>
      <c r="E10" s="154"/>
      <c r="F10" s="155" t="s">
        <v>345</v>
      </c>
      <c r="G10" s="155" t="s">
        <v>339</v>
      </c>
    </row>
    <row r="11" spans="1:7" ht="75">
      <c r="A11" s="151" t="s">
        <v>346</v>
      </c>
      <c r="B11" s="151" t="s">
        <v>347</v>
      </c>
      <c r="C11" s="152">
        <v>15311800</v>
      </c>
      <c r="D11" s="153" t="s">
        <v>337</v>
      </c>
      <c r="E11" s="154"/>
      <c r="F11" s="155" t="s">
        <v>342</v>
      </c>
      <c r="G11" s="155" t="s">
        <v>339</v>
      </c>
    </row>
    <row r="12" spans="1:7" ht="75">
      <c r="A12" s="151" t="s">
        <v>348</v>
      </c>
      <c r="B12" s="151" t="s">
        <v>349</v>
      </c>
      <c r="C12" s="152">
        <v>29098</v>
      </c>
      <c r="D12" s="153" t="s">
        <v>337</v>
      </c>
      <c r="E12" s="154"/>
      <c r="F12" s="155" t="s">
        <v>350</v>
      </c>
      <c r="G12" s="155" t="s">
        <v>339</v>
      </c>
    </row>
    <row r="13" spans="1:7" ht="75">
      <c r="A13" s="151" t="s">
        <v>351</v>
      </c>
      <c r="B13" s="151" t="s">
        <v>352</v>
      </c>
      <c r="C13" s="152">
        <v>274751494</v>
      </c>
      <c r="D13" s="153" t="s">
        <v>337</v>
      </c>
      <c r="E13" s="154"/>
      <c r="F13" s="155" t="s">
        <v>353</v>
      </c>
      <c r="G13" s="155" t="s">
        <v>339</v>
      </c>
    </row>
    <row r="14" spans="1:7" ht="75">
      <c r="A14" s="151" t="s">
        <v>354</v>
      </c>
      <c r="B14" s="151" t="s">
        <v>355</v>
      </c>
      <c r="C14" s="152">
        <v>60718475</v>
      </c>
      <c r="D14" s="153" t="s">
        <v>337</v>
      </c>
      <c r="E14" s="154"/>
      <c r="F14" s="155" t="s">
        <v>356</v>
      </c>
      <c r="G14" s="155" t="s">
        <v>339</v>
      </c>
    </row>
    <row r="15" spans="1:7" ht="75">
      <c r="A15" s="151" t="s">
        <v>357</v>
      </c>
      <c r="B15" s="151" t="s">
        <v>358</v>
      </c>
      <c r="C15" s="152">
        <v>48928121</v>
      </c>
      <c r="D15" s="153" t="s">
        <v>337</v>
      </c>
      <c r="E15" s="154"/>
      <c r="F15" s="155" t="s">
        <v>359</v>
      </c>
      <c r="G15" s="155" t="s">
        <v>339</v>
      </c>
    </row>
    <row r="16" spans="1:7" ht="75">
      <c r="A16" s="151" t="s">
        <v>360</v>
      </c>
      <c r="B16" s="151" t="s">
        <v>361</v>
      </c>
      <c r="C16" s="152">
        <v>36082982</v>
      </c>
      <c r="D16" s="153" t="s">
        <v>337</v>
      </c>
      <c r="E16" s="154"/>
      <c r="F16" s="155" t="s">
        <v>362</v>
      </c>
      <c r="G16" s="155" t="s">
        <v>339</v>
      </c>
    </row>
    <row r="17" spans="1:7" ht="15">
      <c r="A17" s="136"/>
      <c r="B17" s="136" t="s">
        <v>55</v>
      </c>
      <c r="C17" s="156">
        <f>SUM(C8:C16)</f>
        <v>441962027</v>
      </c>
      <c r="D17" s="136"/>
      <c r="E17" s="136"/>
      <c r="F17" s="136"/>
      <c r="G17" s="136"/>
    </row>
  </sheetData>
  <sheetProtection/>
  <mergeCells count="1">
    <mergeCell ref="A6:G6"/>
  </mergeCells>
  <dataValidations count="7"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rintOptions horizontalCentered="1"/>
  <pageMargins left="0.23" right="0.15748031496062992" top="0.2362204724409449" bottom="0.2362204724409449" header="0.31496062992125984" footer="0.31496062992125984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0.7109375" style="64" customWidth="1"/>
    <col min="2" max="2" width="50.7109375" style="64" customWidth="1"/>
    <col min="3" max="3" width="17.7109375" style="64" customWidth="1"/>
    <col min="4" max="4" width="19.28125" style="64" bestFit="1" customWidth="1"/>
    <col min="5" max="5" width="30.00390625" style="64" customWidth="1"/>
    <col min="6" max="16384" width="11.421875" style="64" customWidth="1"/>
  </cols>
  <sheetData>
    <row r="1" spans="1:5" ht="15">
      <c r="A1" s="59" t="s">
        <v>46</v>
      </c>
      <c r="B1" s="59"/>
      <c r="C1" s="59"/>
      <c r="D1" s="59"/>
      <c r="E1" s="63"/>
    </row>
    <row r="2" spans="1:5" ht="15">
      <c r="A2" s="59" t="s">
        <v>226</v>
      </c>
      <c r="B2" s="59"/>
      <c r="C2" s="59"/>
      <c r="D2" s="59"/>
      <c r="E2" s="59"/>
    </row>
    <row r="5" spans="1:5" ht="15">
      <c r="A5" s="66" t="s">
        <v>74</v>
      </c>
      <c r="B5" s="66"/>
      <c r="E5" s="68" t="s">
        <v>75</v>
      </c>
    </row>
    <row r="6" spans="1:5" ht="15">
      <c r="A6" s="379"/>
      <c r="B6" s="379"/>
      <c r="C6" s="379"/>
      <c r="D6" s="379"/>
      <c r="E6" s="379"/>
    </row>
    <row r="7" spans="1:5" ht="15">
      <c r="A7" s="71" t="s">
        <v>49</v>
      </c>
      <c r="B7" s="72" t="s">
        <v>50</v>
      </c>
      <c r="C7" s="73" t="s">
        <v>51</v>
      </c>
      <c r="D7" s="74" t="s">
        <v>52</v>
      </c>
      <c r="E7" s="72" t="s">
        <v>76</v>
      </c>
    </row>
    <row r="8" spans="1:5" ht="27.75" customHeight="1">
      <c r="A8" s="157" t="s">
        <v>363</v>
      </c>
      <c r="B8" s="157" t="s">
        <v>364</v>
      </c>
      <c r="C8" s="158">
        <v>18036509</v>
      </c>
      <c r="D8" s="157" t="s">
        <v>365</v>
      </c>
      <c r="E8" s="153" t="s">
        <v>366</v>
      </c>
    </row>
    <row r="9" spans="1:5" ht="30">
      <c r="A9" s="157" t="s">
        <v>367</v>
      </c>
      <c r="B9" s="157" t="s">
        <v>368</v>
      </c>
      <c r="C9" s="158">
        <v>481320</v>
      </c>
      <c r="D9" s="157" t="s">
        <v>369</v>
      </c>
      <c r="E9" s="153" t="s">
        <v>370</v>
      </c>
    </row>
    <row r="10" spans="1:5" ht="15">
      <c r="A10" s="115"/>
      <c r="B10" s="115" t="s">
        <v>55</v>
      </c>
      <c r="C10" s="116">
        <f>SUM(C8:C9)</f>
        <v>18517829</v>
      </c>
      <c r="D10" s="115"/>
      <c r="E10" s="115"/>
    </row>
  </sheetData>
  <sheetProtection/>
  <mergeCells count="1">
    <mergeCell ref="A6:E6"/>
  </mergeCells>
  <dataValidations count="5"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90" zoomScalePageLayoutView="0" workbookViewId="0" topLeftCell="A15">
      <selection activeCell="F43" sqref="F43"/>
    </sheetView>
  </sheetViews>
  <sheetFormatPr defaultColWidth="11.421875" defaultRowHeight="15"/>
  <cols>
    <col min="1" max="1" width="20.7109375" style="64" customWidth="1"/>
    <col min="2" max="2" width="50.7109375" style="64" customWidth="1"/>
    <col min="3" max="5" width="17.7109375" style="65" customWidth="1"/>
    <col min="6" max="6" width="17.7109375" style="64" customWidth="1"/>
    <col min="7" max="16384" width="11.421875" style="64" customWidth="1"/>
  </cols>
  <sheetData>
    <row r="1" spans="1:6" ht="15">
      <c r="A1" s="59" t="s">
        <v>46</v>
      </c>
      <c r="B1" s="59"/>
      <c r="C1" s="60"/>
      <c r="D1" s="60"/>
      <c r="E1" s="60"/>
      <c r="F1" s="63"/>
    </row>
    <row r="2" spans="1:6" ht="15">
      <c r="A2" s="59" t="s">
        <v>226</v>
      </c>
      <c r="B2" s="59"/>
      <c r="C2" s="60"/>
      <c r="D2" s="60"/>
      <c r="E2" s="60"/>
      <c r="F2" s="61"/>
    </row>
    <row r="3" ht="15">
      <c r="F3" s="61"/>
    </row>
    <row r="4" ht="15">
      <c r="F4" s="61"/>
    </row>
    <row r="5" spans="1:6" ht="15">
      <c r="A5" s="66" t="s">
        <v>77</v>
      </c>
      <c r="B5" s="66"/>
      <c r="C5" s="66"/>
      <c r="D5" s="166"/>
      <c r="E5" s="166"/>
      <c r="F5" s="118" t="s">
        <v>78</v>
      </c>
    </row>
    <row r="6" spans="1:6" ht="15">
      <c r="A6" s="176"/>
      <c r="B6" s="176"/>
      <c r="C6" s="166"/>
      <c r="D6" s="175"/>
      <c r="E6" s="175"/>
      <c r="F6" s="174"/>
    </row>
    <row r="7" spans="1:6" ht="15" customHeight="1">
      <c r="A7" s="71" t="s">
        <v>49</v>
      </c>
      <c r="B7" s="72" t="s">
        <v>50</v>
      </c>
      <c r="C7" s="165" t="s">
        <v>79</v>
      </c>
      <c r="D7" s="165" t="s">
        <v>80</v>
      </c>
      <c r="E7" s="165" t="s">
        <v>81</v>
      </c>
      <c r="F7" s="164" t="s">
        <v>82</v>
      </c>
    </row>
    <row r="8" spans="1:6" ht="15">
      <c r="A8" s="173" t="s">
        <v>446</v>
      </c>
      <c r="B8" s="173" t="s">
        <v>445</v>
      </c>
      <c r="C8" s="170">
        <v>2134938175</v>
      </c>
      <c r="D8" s="170">
        <v>2134541295</v>
      </c>
      <c r="E8" s="170">
        <f>+D8-C8</f>
        <v>-396880</v>
      </c>
      <c r="F8" s="80"/>
    </row>
    <row r="9" spans="1:6" ht="15">
      <c r="A9" s="173" t="s">
        <v>444</v>
      </c>
      <c r="B9" s="173" t="s">
        <v>443</v>
      </c>
      <c r="C9" s="170">
        <v>6924096</v>
      </c>
      <c r="D9" s="170">
        <v>6924096</v>
      </c>
      <c r="E9" s="170">
        <f>+D9-C9</f>
        <v>0</v>
      </c>
      <c r="F9" s="80"/>
    </row>
    <row r="10" spans="1:6" ht="15">
      <c r="A10" s="173" t="s">
        <v>442</v>
      </c>
      <c r="B10" s="173" t="s">
        <v>441</v>
      </c>
      <c r="C10" s="170">
        <v>2265364805</v>
      </c>
      <c r="D10" s="170">
        <v>2264888549</v>
      </c>
      <c r="E10" s="170">
        <f>+D10-C10</f>
        <v>-476256</v>
      </c>
      <c r="F10" s="80"/>
    </row>
    <row r="11" spans="1:6" ht="15">
      <c r="A11" s="173" t="s">
        <v>440</v>
      </c>
      <c r="B11" s="173" t="s">
        <v>439</v>
      </c>
      <c r="C11" s="170">
        <v>422987486</v>
      </c>
      <c r="D11" s="170">
        <v>437205358</v>
      </c>
      <c r="E11" s="170">
        <f>+D11-C11</f>
        <v>14217872</v>
      </c>
      <c r="F11" s="80"/>
    </row>
    <row r="12" spans="1:6" ht="15">
      <c r="A12" s="173" t="s">
        <v>438</v>
      </c>
      <c r="B12" s="172" t="s">
        <v>437</v>
      </c>
      <c r="C12" s="171">
        <v>185202658</v>
      </c>
      <c r="D12" s="171">
        <v>185104011</v>
      </c>
      <c r="E12" s="170">
        <f>+D12-C12</f>
        <v>-98647</v>
      </c>
      <c r="F12" s="80"/>
    </row>
    <row r="13" spans="1:6" ht="15">
      <c r="A13" s="136"/>
      <c r="B13" s="136" t="s">
        <v>83</v>
      </c>
      <c r="C13" s="130">
        <f>SUM(C8:C12)</f>
        <v>5015417220</v>
      </c>
      <c r="D13" s="130">
        <f>SUM(D8:D12)</f>
        <v>5028663309</v>
      </c>
      <c r="E13" s="130">
        <f>SUM(E8:E12)</f>
        <v>13246089</v>
      </c>
      <c r="F13" s="137"/>
    </row>
    <row r="14" spans="1:6" ht="15">
      <c r="A14" s="99"/>
      <c r="B14" s="99"/>
      <c r="C14" s="100"/>
      <c r="D14" s="100"/>
      <c r="E14" s="100"/>
      <c r="F14" s="99"/>
    </row>
    <row r="15" spans="1:6" ht="15">
      <c r="A15" s="99"/>
      <c r="B15" s="99"/>
      <c r="C15" s="100"/>
      <c r="D15" s="100"/>
      <c r="E15" s="100"/>
      <c r="F15" s="99"/>
    </row>
    <row r="16" spans="1:6" ht="15">
      <c r="A16" s="66" t="s">
        <v>84</v>
      </c>
      <c r="B16" s="66"/>
      <c r="C16" s="166"/>
      <c r="D16" s="166"/>
      <c r="E16" s="166"/>
      <c r="F16" s="118" t="s">
        <v>78</v>
      </c>
    </row>
    <row r="17" spans="1:3" ht="12.75" customHeight="1">
      <c r="A17" s="144"/>
      <c r="B17" s="144"/>
      <c r="C17" s="86"/>
    </row>
    <row r="18" spans="1:6" ht="15" customHeight="1">
      <c r="A18" s="71" t="s">
        <v>49</v>
      </c>
      <c r="B18" s="72" t="s">
        <v>50</v>
      </c>
      <c r="C18" s="165" t="s">
        <v>79</v>
      </c>
      <c r="D18" s="165" t="s">
        <v>80</v>
      </c>
      <c r="E18" s="165" t="s">
        <v>81</v>
      </c>
      <c r="F18" s="164" t="s">
        <v>82</v>
      </c>
    </row>
    <row r="19" spans="1:6" ht="15">
      <c r="A19" s="134" t="s">
        <v>436</v>
      </c>
      <c r="B19" s="135" t="s">
        <v>435</v>
      </c>
      <c r="C19" s="127">
        <v>178779817</v>
      </c>
      <c r="D19" s="127">
        <v>184972039</v>
      </c>
      <c r="E19" s="127">
        <f aca="true" t="shared" si="0" ref="E19:E29">D19-C19</f>
        <v>6192222</v>
      </c>
      <c r="F19" s="135"/>
    </row>
    <row r="20" spans="1:6" ht="15">
      <c r="A20" s="134" t="s">
        <v>434</v>
      </c>
      <c r="B20" s="135" t="s">
        <v>433</v>
      </c>
      <c r="C20" s="127">
        <v>379554408</v>
      </c>
      <c r="D20" s="127">
        <v>410763775</v>
      </c>
      <c r="E20" s="127">
        <f t="shared" si="0"/>
        <v>31209367</v>
      </c>
      <c r="F20" s="135"/>
    </row>
    <row r="21" spans="1:6" ht="15">
      <c r="A21" s="134" t="s">
        <v>432</v>
      </c>
      <c r="B21" s="135" t="s">
        <v>431</v>
      </c>
      <c r="C21" s="127">
        <v>3963337</v>
      </c>
      <c r="D21" s="127">
        <v>3960341</v>
      </c>
      <c r="E21" s="127">
        <f t="shared" si="0"/>
        <v>-2996</v>
      </c>
      <c r="F21" s="135"/>
    </row>
    <row r="22" spans="1:6" ht="15">
      <c r="A22" s="134" t="s">
        <v>430</v>
      </c>
      <c r="B22" s="135" t="s">
        <v>429</v>
      </c>
      <c r="C22" s="127">
        <v>135332480</v>
      </c>
      <c r="D22" s="127">
        <v>140683271</v>
      </c>
      <c r="E22" s="127">
        <f t="shared" si="0"/>
        <v>5350791</v>
      </c>
      <c r="F22" s="135"/>
    </row>
    <row r="23" spans="1:6" ht="15">
      <c r="A23" s="134" t="s">
        <v>428</v>
      </c>
      <c r="B23" s="135" t="s">
        <v>427</v>
      </c>
      <c r="C23" s="127">
        <v>40952751</v>
      </c>
      <c r="D23" s="127">
        <v>42117367</v>
      </c>
      <c r="E23" s="127">
        <f t="shared" si="0"/>
        <v>1164616</v>
      </c>
      <c r="F23" s="135"/>
    </row>
    <row r="24" spans="1:6" ht="15">
      <c r="A24" s="134" t="s">
        <v>426</v>
      </c>
      <c r="B24" s="135" t="s">
        <v>425</v>
      </c>
      <c r="C24" s="127">
        <v>387214479</v>
      </c>
      <c r="D24" s="127">
        <v>403922945</v>
      </c>
      <c r="E24" s="127">
        <f t="shared" si="0"/>
        <v>16708466</v>
      </c>
      <c r="F24" s="135"/>
    </row>
    <row r="25" spans="1:6" ht="15">
      <c r="A25" s="134" t="s">
        <v>424</v>
      </c>
      <c r="B25" s="135" t="s">
        <v>423</v>
      </c>
      <c r="C25" s="127">
        <v>76292628</v>
      </c>
      <c r="D25" s="127">
        <v>77449684</v>
      </c>
      <c r="E25" s="127">
        <f t="shared" si="0"/>
        <v>1157056</v>
      </c>
      <c r="F25" s="135"/>
    </row>
    <row r="26" spans="1:6" ht="15">
      <c r="A26" s="134" t="s">
        <v>422</v>
      </c>
      <c r="B26" s="135" t="s">
        <v>421</v>
      </c>
      <c r="C26" s="127">
        <v>5123234</v>
      </c>
      <c r="D26" s="127">
        <v>5123234</v>
      </c>
      <c r="E26" s="127">
        <f t="shared" si="0"/>
        <v>0</v>
      </c>
      <c r="F26" s="135"/>
    </row>
    <row r="27" spans="1:6" ht="15">
      <c r="A27" s="134" t="s">
        <v>420</v>
      </c>
      <c r="B27" s="135" t="s">
        <v>419</v>
      </c>
      <c r="C27" s="127">
        <v>11979503</v>
      </c>
      <c r="D27" s="127">
        <v>11979502</v>
      </c>
      <c r="E27" s="127">
        <f t="shared" si="0"/>
        <v>-1</v>
      </c>
      <c r="F27" s="135"/>
    </row>
    <row r="28" spans="1:6" ht="15">
      <c r="A28" s="134" t="s">
        <v>418</v>
      </c>
      <c r="B28" s="135" t="s">
        <v>417</v>
      </c>
      <c r="C28" s="127">
        <v>85192848</v>
      </c>
      <c r="D28" s="127">
        <v>90673764</v>
      </c>
      <c r="E28" s="127">
        <f t="shared" si="0"/>
        <v>5480916</v>
      </c>
      <c r="F28" s="135"/>
    </row>
    <row r="29" spans="1:6" ht="15">
      <c r="A29" s="134" t="s">
        <v>416</v>
      </c>
      <c r="B29" s="135" t="s">
        <v>415</v>
      </c>
      <c r="C29" s="127">
        <v>233229</v>
      </c>
      <c r="D29" s="127">
        <v>233229</v>
      </c>
      <c r="E29" s="127">
        <f t="shared" si="0"/>
        <v>0</v>
      </c>
      <c r="F29" s="135"/>
    </row>
    <row r="30" spans="1:6" ht="15">
      <c r="A30" s="136"/>
      <c r="B30" s="136" t="s">
        <v>83</v>
      </c>
      <c r="C30" s="130">
        <f>SUM(C19:C29)</f>
        <v>1304618714</v>
      </c>
      <c r="D30" s="130">
        <f>SUM(D19:D29)</f>
        <v>1371879151</v>
      </c>
      <c r="E30" s="130">
        <f>SUM(E19:E29)</f>
        <v>67260437</v>
      </c>
      <c r="F30" s="137"/>
    </row>
    <row r="31" spans="1:6" s="75" customFormat="1" ht="15">
      <c r="A31" s="169"/>
      <c r="B31" s="169"/>
      <c r="C31" s="98"/>
      <c r="D31" s="98"/>
      <c r="E31" s="98"/>
      <c r="F31" s="98"/>
    </row>
    <row r="32" spans="1:6" s="75" customFormat="1" ht="15">
      <c r="A32" s="169"/>
      <c r="B32" s="169"/>
      <c r="C32" s="98"/>
      <c r="D32" s="98"/>
      <c r="E32" s="98"/>
      <c r="F32" s="98"/>
    </row>
    <row r="33" spans="1:6" s="75" customFormat="1" ht="15">
      <c r="A33" s="66" t="s">
        <v>245</v>
      </c>
      <c r="B33" s="66"/>
      <c r="C33" s="166"/>
      <c r="D33" s="166"/>
      <c r="E33" s="166"/>
      <c r="F33" s="118" t="s">
        <v>78</v>
      </c>
    </row>
    <row r="34" spans="1:6" s="75" customFormat="1" ht="15">
      <c r="A34" s="144"/>
      <c r="B34" s="144"/>
      <c r="C34" s="86"/>
      <c r="D34" s="65"/>
      <c r="E34" s="65"/>
      <c r="F34" s="64"/>
    </row>
    <row r="35" spans="1:6" s="75" customFormat="1" ht="15" customHeight="1">
      <c r="A35" s="71" t="s">
        <v>49</v>
      </c>
      <c r="B35" s="72" t="s">
        <v>50</v>
      </c>
      <c r="C35" s="165" t="s">
        <v>79</v>
      </c>
      <c r="D35" s="165" t="s">
        <v>80</v>
      </c>
      <c r="E35" s="165" t="s">
        <v>81</v>
      </c>
      <c r="F35" s="164" t="s">
        <v>82</v>
      </c>
    </row>
    <row r="36" spans="1:6" s="75" customFormat="1" ht="15">
      <c r="A36" s="134" t="s">
        <v>414</v>
      </c>
      <c r="B36" s="135" t="s">
        <v>413</v>
      </c>
      <c r="C36" s="124">
        <v>-91498425</v>
      </c>
      <c r="D36" s="124">
        <v>-91498425</v>
      </c>
      <c r="E36" s="127">
        <f>D36-C36</f>
        <v>0</v>
      </c>
      <c r="F36" s="135"/>
    </row>
    <row r="37" spans="1:6" s="75" customFormat="1" ht="15">
      <c r="A37" s="136"/>
      <c r="B37" s="136" t="s">
        <v>83</v>
      </c>
      <c r="C37" s="130">
        <f>SUM(C36:C36)</f>
        <v>-91498425</v>
      </c>
      <c r="D37" s="130">
        <f>SUM(D36:D36)</f>
        <v>-91498425</v>
      </c>
      <c r="E37" s="130">
        <f>SUM(E36:E36)</f>
        <v>0</v>
      </c>
      <c r="F37" s="137"/>
    </row>
    <row r="38" spans="1:6" s="75" customFormat="1" ht="15">
      <c r="A38" s="168"/>
      <c r="B38" s="168"/>
      <c r="C38" s="167"/>
      <c r="D38" s="167"/>
      <c r="E38" s="167"/>
      <c r="F38" s="98"/>
    </row>
    <row r="40" spans="1:6" ht="15">
      <c r="A40" s="66" t="s">
        <v>246</v>
      </c>
      <c r="B40" s="66"/>
      <c r="C40" s="166"/>
      <c r="D40" s="166"/>
      <c r="E40" s="166"/>
      <c r="F40" s="118" t="s">
        <v>78</v>
      </c>
    </row>
    <row r="41" spans="1:3" ht="15">
      <c r="A41" s="144"/>
      <c r="B41" s="144"/>
      <c r="C41" s="86"/>
    </row>
    <row r="42" spans="1:6" ht="15">
      <c r="A42" s="71" t="s">
        <v>49</v>
      </c>
      <c r="B42" s="72" t="s">
        <v>50</v>
      </c>
      <c r="C42" s="165" t="s">
        <v>79</v>
      </c>
      <c r="D42" s="165" t="s">
        <v>80</v>
      </c>
      <c r="E42" s="165" t="s">
        <v>81</v>
      </c>
      <c r="F42" s="164" t="s">
        <v>82</v>
      </c>
    </row>
    <row r="43" spans="1:6" s="75" customFormat="1" ht="30">
      <c r="A43" s="163" t="s">
        <v>412</v>
      </c>
      <c r="B43" s="162" t="s">
        <v>411</v>
      </c>
      <c r="C43" s="161">
        <v>-84407401</v>
      </c>
      <c r="D43" s="161">
        <v>-86181704</v>
      </c>
      <c r="E43" s="160">
        <f aca="true" t="shared" si="1" ref="E43:E63">D43-C43</f>
        <v>-1774303</v>
      </c>
      <c r="F43" s="159"/>
    </row>
    <row r="44" spans="1:6" s="75" customFormat="1" ht="30">
      <c r="A44" s="163" t="s">
        <v>410</v>
      </c>
      <c r="B44" s="162" t="s">
        <v>409</v>
      </c>
      <c r="C44" s="161">
        <v>-1619373</v>
      </c>
      <c r="D44" s="161">
        <v>-1642190</v>
      </c>
      <c r="E44" s="160">
        <f t="shared" si="1"/>
        <v>-22817</v>
      </c>
      <c r="F44" s="159"/>
    </row>
    <row r="45" spans="1:6" s="75" customFormat="1" ht="30">
      <c r="A45" s="163" t="s">
        <v>408</v>
      </c>
      <c r="B45" s="162" t="s">
        <v>407</v>
      </c>
      <c r="C45" s="161">
        <v>-809096</v>
      </c>
      <c r="D45" s="161">
        <v>-809096</v>
      </c>
      <c r="E45" s="160">
        <f t="shared" si="1"/>
        <v>0</v>
      </c>
      <c r="F45" s="159"/>
    </row>
    <row r="46" spans="1:6" s="75" customFormat="1" ht="30">
      <c r="A46" s="163" t="s">
        <v>406</v>
      </c>
      <c r="B46" s="162" t="s">
        <v>405</v>
      </c>
      <c r="C46" s="161">
        <v>-344056993</v>
      </c>
      <c r="D46" s="161">
        <v>-349018579</v>
      </c>
      <c r="E46" s="160">
        <f t="shared" si="1"/>
        <v>-4961586</v>
      </c>
      <c r="F46" s="159"/>
    </row>
    <row r="47" spans="1:6" s="75" customFormat="1" ht="30">
      <c r="A47" s="163" t="s">
        <v>404</v>
      </c>
      <c r="B47" s="162" t="s">
        <v>403</v>
      </c>
      <c r="C47" s="161">
        <v>-41802704</v>
      </c>
      <c r="D47" s="161">
        <v>-42630514</v>
      </c>
      <c r="E47" s="160">
        <f t="shared" si="1"/>
        <v>-827810</v>
      </c>
      <c r="F47" s="159"/>
    </row>
    <row r="48" spans="1:6" s="75" customFormat="1" ht="30">
      <c r="A48" s="163" t="s">
        <v>402</v>
      </c>
      <c r="B48" s="162" t="s">
        <v>401</v>
      </c>
      <c r="C48" s="161">
        <v>-32350675</v>
      </c>
      <c r="D48" s="161">
        <v>-32764399</v>
      </c>
      <c r="E48" s="160">
        <f t="shared" si="1"/>
        <v>-413724</v>
      </c>
      <c r="F48" s="159"/>
    </row>
    <row r="49" spans="1:6" s="75" customFormat="1" ht="15">
      <c r="A49" s="163" t="s">
        <v>400</v>
      </c>
      <c r="B49" s="162" t="s">
        <v>399</v>
      </c>
      <c r="C49" s="161">
        <v>-5584478</v>
      </c>
      <c r="D49" s="161">
        <v>-5945526</v>
      </c>
      <c r="E49" s="160">
        <f t="shared" si="1"/>
        <v>-361048</v>
      </c>
      <c r="F49" s="159"/>
    </row>
    <row r="50" spans="1:6" s="75" customFormat="1" ht="30">
      <c r="A50" s="163" t="s">
        <v>398</v>
      </c>
      <c r="B50" s="162" t="s">
        <v>397</v>
      </c>
      <c r="C50" s="161">
        <v>-43872170</v>
      </c>
      <c r="D50" s="161">
        <v>-44506853</v>
      </c>
      <c r="E50" s="160">
        <f t="shared" si="1"/>
        <v>-634683</v>
      </c>
      <c r="F50" s="159"/>
    </row>
    <row r="51" spans="1:6" s="75" customFormat="1" ht="30">
      <c r="A51" s="163" t="s">
        <v>396</v>
      </c>
      <c r="B51" s="162" t="s">
        <v>395</v>
      </c>
      <c r="C51" s="161">
        <v>-27611351</v>
      </c>
      <c r="D51" s="161">
        <v>-28082926</v>
      </c>
      <c r="E51" s="160">
        <f t="shared" si="1"/>
        <v>-471575</v>
      </c>
      <c r="F51" s="159"/>
    </row>
    <row r="52" spans="1:6" s="75" customFormat="1" ht="30">
      <c r="A52" s="163" t="s">
        <v>394</v>
      </c>
      <c r="B52" s="162" t="s">
        <v>393</v>
      </c>
      <c r="C52" s="161">
        <v>-109705259</v>
      </c>
      <c r="D52" s="161">
        <v>-113271489</v>
      </c>
      <c r="E52" s="160">
        <f t="shared" si="1"/>
        <v>-3566230</v>
      </c>
      <c r="F52" s="159"/>
    </row>
    <row r="53" spans="1:6" s="75" customFormat="1" ht="15">
      <c r="A53" s="163" t="s">
        <v>392</v>
      </c>
      <c r="B53" s="162" t="s">
        <v>391</v>
      </c>
      <c r="C53" s="161">
        <v>-89152474</v>
      </c>
      <c r="D53" s="161">
        <v>-92417750</v>
      </c>
      <c r="E53" s="160">
        <f t="shared" si="1"/>
        <v>-3265276</v>
      </c>
      <c r="F53" s="159"/>
    </row>
    <row r="54" spans="1:6" s="75" customFormat="1" ht="30">
      <c r="A54" s="163" t="s">
        <v>390</v>
      </c>
      <c r="B54" s="162" t="s">
        <v>389</v>
      </c>
      <c r="C54" s="161">
        <v>-46095328</v>
      </c>
      <c r="D54" s="161">
        <v>-47633612</v>
      </c>
      <c r="E54" s="160">
        <f t="shared" si="1"/>
        <v>-1538284</v>
      </c>
      <c r="F54" s="159"/>
    </row>
    <row r="55" spans="1:6" s="75" customFormat="1" ht="30">
      <c r="A55" s="163" t="s">
        <v>388</v>
      </c>
      <c r="B55" s="162" t="s">
        <v>387</v>
      </c>
      <c r="C55" s="161">
        <v>-22338</v>
      </c>
      <c r="D55" s="161">
        <v>-22338</v>
      </c>
      <c r="E55" s="160">
        <f t="shared" si="1"/>
        <v>0</v>
      </c>
      <c r="F55" s="159"/>
    </row>
    <row r="56" spans="1:6" s="75" customFormat="1" ht="30">
      <c r="A56" s="163" t="s">
        <v>386</v>
      </c>
      <c r="B56" s="162" t="s">
        <v>385</v>
      </c>
      <c r="C56" s="161">
        <v>-572160</v>
      </c>
      <c r="D56" s="161">
        <v>-575901</v>
      </c>
      <c r="E56" s="160">
        <f t="shared" si="1"/>
        <v>-3741</v>
      </c>
      <c r="F56" s="159"/>
    </row>
    <row r="57" spans="1:6" s="75" customFormat="1" ht="30">
      <c r="A57" s="163" t="s">
        <v>384</v>
      </c>
      <c r="B57" s="162" t="s">
        <v>383</v>
      </c>
      <c r="C57" s="161">
        <v>-298241</v>
      </c>
      <c r="D57" s="161">
        <v>-304285</v>
      </c>
      <c r="E57" s="160">
        <f t="shared" si="1"/>
        <v>-6044</v>
      </c>
      <c r="F57" s="159"/>
    </row>
    <row r="58" spans="1:6" s="75" customFormat="1" ht="30">
      <c r="A58" s="163" t="s">
        <v>382</v>
      </c>
      <c r="B58" s="162" t="s">
        <v>381</v>
      </c>
      <c r="C58" s="161">
        <v>-1019508</v>
      </c>
      <c r="D58" s="161">
        <v>-1043569</v>
      </c>
      <c r="E58" s="160">
        <f t="shared" si="1"/>
        <v>-24061</v>
      </c>
      <c r="F58" s="159"/>
    </row>
    <row r="59" spans="1:6" s="75" customFormat="1" ht="30">
      <c r="A59" s="163" t="s">
        <v>380</v>
      </c>
      <c r="B59" s="162" t="s">
        <v>379</v>
      </c>
      <c r="C59" s="161">
        <v>-9679520</v>
      </c>
      <c r="D59" s="161">
        <v>-9772527</v>
      </c>
      <c r="E59" s="160">
        <f t="shared" si="1"/>
        <v>-93007</v>
      </c>
      <c r="F59" s="159"/>
    </row>
    <row r="60" spans="1:6" s="75" customFormat="1" ht="30">
      <c r="A60" s="163" t="s">
        <v>378</v>
      </c>
      <c r="B60" s="162" t="s">
        <v>377</v>
      </c>
      <c r="C60" s="161">
        <v>-5763103</v>
      </c>
      <c r="D60" s="161">
        <v>-6003067</v>
      </c>
      <c r="E60" s="160">
        <f t="shared" si="1"/>
        <v>-239964</v>
      </c>
      <c r="F60" s="159"/>
    </row>
    <row r="61" spans="1:6" s="75" customFormat="1" ht="30">
      <c r="A61" s="163" t="s">
        <v>376</v>
      </c>
      <c r="B61" s="162" t="s">
        <v>375</v>
      </c>
      <c r="C61" s="161">
        <v>-9065668</v>
      </c>
      <c r="D61" s="161">
        <v>-9313650</v>
      </c>
      <c r="E61" s="160">
        <f t="shared" si="1"/>
        <v>-247982</v>
      </c>
      <c r="F61" s="159"/>
    </row>
    <row r="62" spans="1:6" s="75" customFormat="1" ht="30">
      <c r="A62" s="163" t="s">
        <v>374</v>
      </c>
      <c r="B62" s="162" t="s">
        <v>373</v>
      </c>
      <c r="C62" s="161">
        <v>-1611557</v>
      </c>
      <c r="D62" s="161">
        <v>-1652503</v>
      </c>
      <c r="E62" s="160">
        <f t="shared" si="1"/>
        <v>-40946</v>
      </c>
      <c r="F62" s="159"/>
    </row>
    <row r="63" spans="1:6" s="75" customFormat="1" ht="15">
      <c r="A63" s="163" t="s">
        <v>372</v>
      </c>
      <c r="B63" s="162" t="s">
        <v>371</v>
      </c>
      <c r="C63" s="161">
        <v>-50356553</v>
      </c>
      <c r="D63" s="161">
        <v>-51531098</v>
      </c>
      <c r="E63" s="160">
        <f t="shared" si="1"/>
        <v>-1174545</v>
      </c>
      <c r="F63" s="159"/>
    </row>
    <row r="64" spans="1:6" ht="15">
      <c r="A64" s="136"/>
      <c r="B64" s="136" t="s">
        <v>83</v>
      </c>
      <c r="C64" s="130">
        <f>SUM(C43:C63)</f>
        <v>-905455950</v>
      </c>
      <c r="D64" s="130">
        <f>SUM(D43:D63)</f>
        <v>-925123576</v>
      </c>
      <c r="E64" s="130">
        <f>SUM(E43:E63)</f>
        <v>-19667626</v>
      </c>
      <c r="F64" s="137"/>
    </row>
  </sheetData>
  <sheetProtection/>
  <dataValidations count="6">
    <dataValidation allowBlank="1" showInputMessage="1" showErrorMessage="1" prompt="Importe final del periodo que corresponde la cuenta pública presentada (mensual:  enero, febrero, marzo, etc.; trimestral: 1er, 2do, 3ro. o 4to.)." sqref="D7 D18 D35 D42"/>
    <dataValidation allowBlank="1" showInputMessage="1" showErrorMessage="1" prompt="Corresponde al nombre o descripción de la cuenta de acuerdo al Plan de Cuentas emitido por el CONAC." sqref="B7 B18 B35 B42"/>
    <dataValidation allowBlank="1" showInputMessage="1" showErrorMessage="1" prompt="Corresponde al número de la cuenta de acuerdo al Plan de Cuentas emitido por el CONAC (DOF 22/11/2010)." sqref="A7 A18 A35 A42"/>
    <dataValidation allowBlank="1" showInputMessage="1" showErrorMessage="1" prompt="Saldo al 31 de diciembre del año anterior a la cuenta pública que se presenta." sqref="C7 C18 C35 C42"/>
    <dataValidation allowBlank="1" showInputMessage="1" showErrorMessage="1" prompt="Diferencia entre el saldo final y el inicial presentados." sqref="E7 E18 E35 E42"/>
    <dataValidation allowBlank="1" showInputMessage="1" showErrorMessage="1" prompt="Criterio para la aplicación de depreciación: anual, mensual, trimestral, etc." sqref="F7 F18 F35 F42"/>
  </dataValidations>
  <printOptions horizontalCentered="1"/>
  <pageMargins left="0.2362204724409449" right="0.2362204724409449" top="0.26" bottom="0.1968503937007874" header="0.22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2015-05-28T17:22:37Z</cp:lastPrinted>
  <dcterms:created xsi:type="dcterms:W3CDTF">2012-12-11T20:36:24Z</dcterms:created>
  <dcterms:modified xsi:type="dcterms:W3CDTF">2015-05-28T17:22:47Z</dcterms:modified>
  <cp:category/>
  <cp:version/>
  <cp:contentType/>
  <cp:contentStatus/>
</cp:coreProperties>
</file>