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TI09\Documents\Estados Financieros Marzo 2020\Exceles\"/>
    </mc:Choice>
  </mc:AlternateContent>
  <xr:revisionPtr revIDLastSave="0" documentId="13_ncr:1_{3652D9F0-0B5C-49AC-A5C9-90CF774CFD1E}" xr6:coauthVersionLast="44" xr6:coauthVersionMax="45" xr10:uidLastSave="{00000000-0000-0000-0000-000000000000}"/>
  <bookViews>
    <workbookView xWindow="-120" yWindow="-120" windowWidth="20730" windowHeight="11310" tabRatio="885" activeTab="2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0" i="5" l="1"/>
  <c r="H39" i="5"/>
  <c r="H38" i="5"/>
  <c r="H37" i="5"/>
  <c r="H36" i="5"/>
  <c r="G36" i="5"/>
  <c r="G42" i="5"/>
  <c r="F36" i="5"/>
  <c r="F42" i="5"/>
  <c r="E36" i="5"/>
  <c r="E42" i="5"/>
  <c r="D36" i="5"/>
  <c r="D42" i="5"/>
  <c r="C36" i="5"/>
  <c r="C42" i="5"/>
  <c r="H34" i="5"/>
  <c r="H33" i="5"/>
  <c r="H32" i="5"/>
  <c r="H31" i="5"/>
  <c r="H30" i="5"/>
  <c r="H29" i="5"/>
  <c r="H28" i="5"/>
  <c r="H27" i="5"/>
  <c r="H26" i="5"/>
  <c r="H25" i="5"/>
  <c r="G25" i="5"/>
  <c r="F25" i="5"/>
  <c r="E25" i="5"/>
  <c r="D25" i="5"/>
  <c r="C25" i="5"/>
  <c r="H23" i="5"/>
  <c r="H22" i="5"/>
  <c r="H21" i="5"/>
  <c r="H20" i="5"/>
  <c r="H19" i="5"/>
  <c r="H18" i="5"/>
  <c r="H17" i="5"/>
  <c r="H16" i="5"/>
  <c r="G16" i="5"/>
  <c r="F16" i="5"/>
  <c r="E16" i="5"/>
  <c r="D16" i="5"/>
  <c r="C16" i="5"/>
  <c r="H14" i="5"/>
  <c r="H13" i="5"/>
  <c r="H12" i="5"/>
  <c r="H11" i="5"/>
  <c r="H10" i="5"/>
  <c r="H9" i="5"/>
  <c r="H8" i="5"/>
  <c r="H7" i="5"/>
  <c r="H6" i="5"/>
  <c r="G6" i="5"/>
  <c r="F6" i="5"/>
  <c r="E6" i="5"/>
  <c r="D6" i="5"/>
  <c r="C6" i="5"/>
  <c r="G16" i="4"/>
  <c r="F16" i="4"/>
  <c r="E16" i="4"/>
  <c r="D16" i="4"/>
  <c r="C16" i="4"/>
  <c r="H12" i="4"/>
  <c r="H11" i="4"/>
  <c r="H10" i="4"/>
  <c r="H9" i="4"/>
  <c r="H8" i="4"/>
  <c r="H7" i="4"/>
  <c r="H16" i="4"/>
  <c r="G16" i="8"/>
  <c r="F16" i="8"/>
  <c r="D16" i="8"/>
  <c r="C16" i="8"/>
  <c r="E14" i="8"/>
  <c r="H14" i="8"/>
  <c r="H12" i="8"/>
  <c r="H10" i="8"/>
  <c r="H8" i="8"/>
  <c r="H6" i="8"/>
  <c r="H16" i="8"/>
  <c r="C5" i="6"/>
  <c r="H76" i="6"/>
  <c r="H75" i="6"/>
  <c r="H74" i="6"/>
  <c r="H73" i="6"/>
  <c r="H72" i="6"/>
  <c r="H71" i="6"/>
  <c r="H70" i="6"/>
  <c r="H69" i="6"/>
  <c r="G69" i="6"/>
  <c r="F69" i="6"/>
  <c r="F77" i="6"/>
  <c r="E69" i="6"/>
  <c r="D69" i="6"/>
  <c r="D77" i="6"/>
  <c r="H68" i="6"/>
  <c r="H67" i="6"/>
  <c r="H66" i="6"/>
  <c r="H65" i="6"/>
  <c r="H64" i="6"/>
  <c r="H63" i="6"/>
  <c r="H62" i="6"/>
  <c r="H61" i="6"/>
  <c r="H60" i="6"/>
  <c r="H58" i="6"/>
  <c r="H57" i="6"/>
  <c r="H56" i="6"/>
  <c r="H55" i="6"/>
  <c r="H54" i="6"/>
  <c r="H53" i="6"/>
  <c r="G53" i="6"/>
  <c r="G77" i="6"/>
  <c r="F53" i="6"/>
  <c r="E53" i="6"/>
  <c r="E77" i="6"/>
  <c r="D53" i="6"/>
  <c r="C53" i="6"/>
  <c r="C77" i="6"/>
  <c r="H52" i="6"/>
  <c r="H51" i="6"/>
  <c r="H50" i="6"/>
  <c r="H49" i="6"/>
  <c r="H48" i="6"/>
  <c r="H47" i="6"/>
  <c r="H46" i="6"/>
  <c r="H45" i="6"/>
  <c r="H44" i="6"/>
  <c r="H43" i="6"/>
  <c r="G43" i="6"/>
  <c r="F43" i="6"/>
  <c r="E43" i="6"/>
  <c r="D43" i="6"/>
  <c r="C43" i="6"/>
  <c r="H42" i="6"/>
  <c r="H41" i="6"/>
  <c r="H40" i="6"/>
  <c r="H39" i="6"/>
  <c r="H38" i="6"/>
  <c r="H37" i="6"/>
  <c r="H36" i="6"/>
  <c r="H35" i="6"/>
  <c r="H34" i="6"/>
  <c r="H33" i="6"/>
  <c r="G33" i="6"/>
  <c r="F33" i="6"/>
  <c r="E33" i="6"/>
  <c r="D33" i="6"/>
  <c r="C33" i="6"/>
  <c r="H32" i="6"/>
  <c r="H31" i="6"/>
  <c r="H30" i="6"/>
  <c r="H29" i="6"/>
  <c r="H28" i="6"/>
  <c r="H27" i="6"/>
  <c r="H26" i="6"/>
  <c r="H25" i="6"/>
  <c r="H24" i="6"/>
  <c r="H23" i="6"/>
  <c r="G23" i="6"/>
  <c r="F23" i="6"/>
  <c r="E23" i="6"/>
  <c r="D23" i="6"/>
  <c r="C23" i="6"/>
  <c r="H22" i="6"/>
  <c r="H21" i="6"/>
  <c r="H20" i="6"/>
  <c r="H19" i="6"/>
  <c r="H18" i="6"/>
  <c r="H17" i="6"/>
  <c r="H16" i="6"/>
  <c r="H15" i="6"/>
  <c r="H14" i="6"/>
  <c r="H13" i="6"/>
  <c r="G13" i="6"/>
  <c r="F13" i="6"/>
  <c r="E13" i="6"/>
  <c r="D13" i="6"/>
  <c r="C13" i="6"/>
  <c r="H12" i="6"/>
  <c r="H11" i="6"/>
  <c r="H10" i="6"/>
  <c r="H9" i="6"/>
  <c r="H8" i="6"/>
  <c r="H7" i="6"/>
  <c r="H6" i="6"/>
  <c r="H5" i="6"/>
  <c r="G5" i="6"/>
  <c r="F5" i="6"/>
  <c r="E5" i="6"/>
  <c r="D5" i="6"/>
  <c r="H42" i="5"/>
  <c r="E16" i="8"/>
  <c r="H77" i="6"/>
</calcChain>
</file>

<file path=xl/sharedStrings.xml><?xml version="1.0" encoding="utf-8"?>
<sst xmlns="http://schemas.openxmlformats.org/spreadsheetml/2006/main" count="198" uniqueCount="139">
  <si>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</si>
  <si>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</si>
  <si>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</si>
  <si>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</si>
  <si>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</si>
  <si>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</si>
  <si>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</si>
  <si>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</si>
  <si>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</si>
  <si>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</si>
  <si>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</si>
  <si>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</si>
  <si>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</si>
  <si>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</si>
  <si>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</si>
  <si>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</si>
  <si>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</si>
  <si>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</si>
  <si>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</si>
  <si>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</si>
  <si>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</si>
  <si>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</si>
  <si>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</si>
  <si>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</si>
  <si>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</si>
  <si>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</si>
  <si>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</si>
  <si>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</si>
  <si>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</si>
  <si>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</si>
  <si>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</si>
  <si>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</si>
  <si>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</si>
  <si>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</si>
  <si>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</si>
  <si>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</si>
  <si>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</si>
  <si>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</si>
  <si>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</si>
  <si>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</si>
  <si>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</si>
  <si>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</si>
  <si>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</si>
  <si>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</si>
  <si>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</si>
  <si>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</si>
  <si>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</si>
  <si>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</si>
  <si>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</si>
  <si>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</si>
  <si>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</si>
  <si>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</si>
  <si>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</si>
  <si>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</si>
  <si>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</si>
  <si>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</si>
  <si>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</si>
  <si>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</si>
  <si>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</si>
  <si>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</si>
  <si>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</si>
  <si>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</si>
  <si>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</si>
  <si>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</si>
  <si>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</si>
  <si>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</si>
  <si>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</si>
  <si>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</si>
  <si>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</si>
  <si>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</si>
  <si>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</si>
  <si>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</si>
  <si>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</si>
  <si>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</si>
  <si>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</si>
  <si>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</si>
  <si>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</si>
  <si>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</si>
  <si>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</si>
  <si>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</si>
  <si>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</si>
  <si>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</si>
  <si>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</si>
  <si>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</si>
  <si>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</si>
  <si>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</si>
  <si>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</si>
  <si>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</si>
  <si>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</si>
  <si>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</si>
  <si>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</si>
  <si>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</si>
  <si>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</si>
  <si>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</si>
  <si>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</si>
  <si>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</si>
  <si>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</si>
  <si>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</si>
  <si>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</si>
  <si>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</si>
  <si>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</si>
  <si>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</si>
  <si>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</si>
  <si>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</si>
  <si>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</si>
  <si>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</si>
  <si>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</si>
  <si>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</si>
  <si>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</si>
  <si>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</si>
  <si>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</si>
  <si>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</si>
  <si>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</si>
  <si>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</si>
  <si>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</si>
  <si>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</si>
  <si>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</si>
  <si>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</si>
  <si>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</si>
  <si>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</si>
  <si>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</si>
  <si>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</si>
  <si>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</si>
  <si>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</si>
  <si>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</si>
  <si>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</si>
  <si>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</si>
  <si>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</si>
  <si>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Sector Paraestatal del Gobierno (Federal/Estatal/Municipal) de ______________________
Estado Analítico del Ejercicio del Presupuesto de Egresos
Clasificación Administrativa
Del XXXX al XXXX</t>
  </si>
  <si>
    <t>UNIVERSIDAD DE GUANAJUATO
Estado Analítico del Ejercicio del Presupuesto de Egresos
Clasificación por Objeto del Gasto (Capítulo y Concepto)
Del 01 de Enero al 31 de Marzo 2020</t>
  </si>
  <si>
    <t>UNIVERSIDAD DE GUANAJUATO
Estado Analítico del Ejercicio del Presupuesto de Egresos
Clasificación Económica (por Tipo de Gasto)
Del 01 de Enero al 31 de Marzo 2020</t>
  </si>
  <si>
    <t>UNIVERSIDAD DE GUANAJUATO
Estado Analítico del Ejercicio del Presupuesto de Egresos
Clasificación Administrativa
Del 01 de Enero al 31 de Marzo 2020</t>
  </si>
  <si>
    <t>Universidad de Guanajuato AU001 Rectoria General</t>
  </si>
  <si>
    <t>Universidad de Guanajuato AU001 Campus Guanajuato</t>
  </si>
  <si>
    <t>Universidad de Guanajuato AU001 Campus León</t>
  </si>
  <si>
    <t>Universidad de Guanajuato AU001 Campus Irapuato-Salamanca</t>
  </si>
  <si>
    <t>Universidad de Guanajuato AU001 Campus Celaya-Salvatierra</t>
  </si>
  <si>
    <t>Universidad de Guanajuato AU001 Colegio de Nivel Medio Superior</t>
  </si>
  <si>
    <t>UNIVERSIDAD DE GUANAJUATO
Estado Analítico del Ejercicio del Presupuesto de Egresos
Clasificación Funcional (Finalidad y Función)
Del 01 de Enero al 31 de 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</si>
</sst>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43" fontId="0" fillId="0" borderId="13" xfId="16" applyFont="1" applyBorder="1"/>
    <xf numFmtId="43" fontId="0" fillId="0" borderId="15" xfId="16" applyFont="1" applyBorder="1"/>
    <xf numFmtId="43" fontId="0" fillId="0" borderId="15" xfId="16" applyFont="1" applyFill="1" applyBorder="1"/>
    <xf numFmtId="43" fontId="0" fillId="0" borderId="14" xfId="16" applyFont="1" applyBorder="1"/>
    <xf numFmtId="43" fontId="2" fillId="0" borderId="15" xfId="16" applyFont="1" applyBorder="1" applyProtection="1">
      <protection locked="0"/>
    </xf>
    <xf numFmtId="43" fontId="2" fillId="0" borderId="14" xfId="16" applyFont="1" applyBorder="1" applyProtection="1">
      <protection locked="0"/>
    </xf>
    <xf numFmtId="43" fontId="6" fillId="0" borderId="14" xfId="16" applyFont="1" applyFill="1" applyBorder="1" applyProtection="1">
      <protection locked="0"/>
    </xf>
    <xf numFmtId="0" fontId="2" fillId="0" borderId="4" xfId="0" applyFont="1" applyBorder="1" applyProtection="1">
      <protection locked="0"/>
    </xf>
    <xf numFmtId="4" fontId="2" fillId="0" borderId="15" xfId="0" applyNumberFormat="1" applyFont="1" applyBorder="1" applyProtection="1">
      <protection locked="0"/>
    </xf>
    <xf numFmtId="0" fontId="2" fillId="0" borderId="7" xfId="0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6" fillId="0" borderId="10" xfId="0" applyFont="1" applyBorder="1" applyAlignment="1" applyProtection="1">
      <alignment horizontal="left"/>
      <protection locked="0"/>
    </xf>
    <xf numFmtId="4" fontId="6" fillId="0" borderId="8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" xfId="16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showGridLines="0" workbookViewId="0">
      <selection activeCell="A13" sqref="A13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7" t="s">
        <v>129</v>
      </c>
      <c r="B1" s="58"/>
      <c r="C1" s="58"/>
      <c r="D1" s="58"/>
      <c r="E1" s="58"/>
      <c r="F1" s="58"/>
      <c r="G1" s="58"/>
      <c r="H1" s="59"/>
    </row>
    <row r="2" spans="1:8" x14ac:dyDescent="0.2">
      <c r="A2" s="62" t="s">
        <v>54</v>
      </c>
      <c r="B2" s="63"/>
      <c r="C2" s="57" t="s">
        <v>60</v>
      </c>
      <c r="D2" s="58"/>
      <c r="E2" s="58"/>
      <c r="F2" s="58"/>
      <c r="G2" s="59"/>
      <c r="H2" s="60" t="s">
        <v>59</v>
      </c>
    </row>
    <row r="3" spans="1:8" ht="24.95" customHeight="1" x14ac:dyDescent="0.2">
      <c r="A3" s="64"/>
      <c r="B3" s="65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61"/>
    </row>
    <row r="4" spans="1:8" x14ac:dyDescent="0.2">
      <c r="A4" s="66"/>
      <c r="B4" s="67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3" t="s">
        <v>61</v>
      </c>
      <c r="B5" s="7"/>
      <c r="C5" s="44">
        <f>SUM(C6:C12)</f>
        <v>2871731179.4099998</v>
      </c>
      <c r="D5" s="44">
        <f t="shared" ref="D5" si="0">SUM(D6:D12)</f>
        <v>35088794.840000078</v>
      </c>
      <c r="E5" s="44">
        <f>SUM(E6:E12)</f>
        <v>2906819974.249999</v>
      </c>
      <c r="F5" s="44">
        <f t="shared" ref="F5:G5" si="1">SUM(F6:F12)</f>
        <v>635453795.29999983</v>
      </c>
      <c r="G5" s="44">
        <f t="shared" si="1"/>
        <v>563800190.25999987</v>
      </c>
      <c r="H5" s="44">
        <f>SUM(H6:H12)</f>
        <v>2271366178.9499993</v>
      </c>
    </row>
    <row r="6" spans="1:8" x14ac:dyDescent="0.2">
      <c r="A6" s="5"/>
      <c r="B6" s="11" t="s">
        <v>70</v>
      </c>
      <c r="C6" s="45">
        <v>707586098.13999975</v>
      </c>
      <c r="D6" s="45">
        <v>3829995.7299999991</v>
      </c>
      <c r="E6" s="45">
        <v>711416093.87000024</v>
      </c>
      <c r="F6" s="45">
        <v>177323218.76999998</v>
      </c>
      <c r="G6" s="45">
        <v>166198988.22000015</v>
      </c>
      <c r="H6" s="45">
        <f>E6-F6</f>
        <v>534092875.10000026</v>
      </c>
    </row>
    <row r="7" spans="1:8" x14ac:dyDescent="0.2">
      <c r="A7" s="5"/>
      <c r="B7" s="11" t="s">
        <v>71</v>
      </c>
      <c r="C7" s="45">
        <v>296719641.91999972</v>
      </c>
      <c r="D7" s="45">
        <v>32876434.220000025</v>
      </c>
      <c r="E7" s="45">
        <v>329596076.13999987</v>
      </c>
      <c r="F7" s="45">
        <v>70716611.800000027</v>
      </c>
      <c r="G7" s="45">
        <v>68562558.189999953</v>
      </c>
      <c r="H7" s="45">
        <f t="shared" ref="H7:H12" si="2">E7-F7</f>
        <v>258879464.33999985</v>
      </c>
    </row>
    <row r="8" spans="1:8" x14ac:dyDescent="0.2">
      <c r="A8" s="5"/>
      <c r="B8" s="11" t="s">
        <v>72</v>
      </c>
      <c r="C8" s="45">
        <v>348189128.13999915</v>
      </c>
      <c r="D8" s="45">
        <v>6438142.6000000061</v>
      </c>
      <c r="E8" s="45">
        <v>354627270.73999959</v>
      </c>
      <c r="F8" s="45">
        <v>52092702.300000049</v>
      </c>
      <c r="G8" s="45">
        <v>38206607.12000002</v>
      </c>
      <c r="H8" s="45">
        <f t="shared" si="2"/>
        <v>302534568.43999952</v>
      </c>
    </row>
    <row r="9" spans="1:8" x14ac:dyDescent="0.2">
      <c r="A9" s="5"/>
      <c r="B9" s="11" t="s">
        <v>35</v>
      </c>
      <c r="C9" s="45">
        <v>392502613.11999923</v>
      </c>
      <c r="D9" s="45">
        <v>1460196.8000000101</v>
      </c>
      <c r="E9" s="45">
        <v>393962809.92000002</v>
      </c>
      <c r="F9" s="45">
        <v>85073728.90000008</v>
      </c>
      <c r="G9" s="45">
        <v>84542014.370000079</v>
      </c>
      <c r="H9" s="45">
        <f t="shared" si="2"/>
        <v>308889081.01999992</v>
      </c>
    </row>
    <row r="10" spans="1:8" x14ac:dyDescent="0.2">
      <c r="A10" s="5"/>
      <c r="B10" s="11" t="s">
        <v>73</v>
      </c>
      <c r="C10" s="46">
        <v>801318355.49000204</v>
      </c>
      <c r="D10" s="46">
        <v>-22011958.059999969</v>
      </c>
      <c r="E10" s="46">
        <v>779306397.42999899</v>
      </c>
      <c r="F10" s="46">
        <v>166695605.75999987</v>
      </c>
      <c r="G10" s="46">
        <v>136017943.94999966</v>
      </c>
      <c r="H10" s="46">
        <f t="shared" si="2"/>
        <v>612610791.66999912</v>
      </c>
    </row>
    <row r="11" spans="1:8" x14ac:dyDescent="0.2">
      <c r="A11" s="5"/>
      <c r="B11" s="11" t="s">
        <v>36</v>
      </c>
      <c r="C11" s="45">
        <v>0</v>
      </c>
      <c r="D11" s="45">
        <v>0</v>
      </c>
      <c r="E11" s="45">
        <v>0</v>
      </c>
      <c r="F11" s="45">
        <v>0</v>
      </c>
      <c r="G11" s="45">
        <v>0</v>
      </c>
      <c r="H11" s="45">
        <f t="shared" si="2"/>
        <v>0</v>
      </c>
    </row>
    <row r="12" spans="1:8" x14ac:dyDescent="0.2">
      <c r="A12" s="5"/>
      <c r="B12" s="11" t="s">
        <v>74</v>
      </c>
      <c r="C12" s="45">
        <v>325415342.5999999</v>
      </c>
      <c r="D12" s="45">
        <v>12495983.550000004</v>
      </c>
      <c r="E12" s="45">
        <v>337911326.15000027</v>
      </c>
      <c r="F12" s="45">
        <v>83551927.769999892</v>
      </c>
      <c r="G12" s="45">
        <v>70272078.410000101</v>
      </c>
      <c r="H12" s="45">
        <f t="shared" si="2"/>
        <v>254359398.38000038</v>
      </c>
    </row>
    <row r="13" spans="1:8" x14ac:dyDescent="0.2">
      <c r="A13" s="43" t="s">
        <v>62</v>
      </c>
      <c r="B13" s="7"/>
      <c r="C13" s="45">
        <f>SUM(C14:C22)</f>
        <v>124439722.03</v>
      </c>
      <c r="D13" s="45">
        <f t="shared" ref="D13:G13" si="3">SUM(D14:D22)</f>
        <v>71411806.990000024</v>
      </c>
      <c r="E13" s="45">
        <f t="shared" si="3"/>
        <v>195851529.02000007</v>
      </c>
      <c r="F13" s="45">
        <f t="shared" si="3"/>
        <v>18903474.969999995</v>
      </c>
      <c r="G13" s="45">
        <f t="shared" si="3"/>
        <v>18142679.710000001</v>
      </c>
      <c r="H13" s="45">
        <f>SUM(H14:H22)</f>
        <v>176948054.05000007</v>
      </c>
    </row>
    <row r="14" spans="1:8" x14ac:dyDescent="0.2">
      <c r="A14" s="5"/>
      <c r="B14" s="11" t="s">
        <v>75</v>
      </c>
      <c r="C14" s="45">
        <v>35855592.350000009</v>
      </c>
      <c r="D14" s="45">
        <v>59553963.550000019</v>
      </c>
      <c r="E14" s="45">
        <v>95409555.900000095</v>
      </c>
      <c r="F14" s="45">
        <v>5980401.4699999969</v>
      </c>
      <c r="G14" s="45">
        <v>5827932.1499999994</v>
      </c>
      <c r="H14" s="45">
        <f>E14-F14</f>
        <v>89429154.430000097</v>
      </c>
    </row>
    <row r="15" spans="1:8" x14ac:dyDescent="0.2">
      <c r="A15" s="5"/>
      <c r="B15" s="11" t="s">
        <v>76</v>
      </c>
      <c r="C15" s="45">
        <v>13742806.390000002</v>
      </c>
      <c r="D15" s="45">
        <v>1231503.4499999997</v>
      </c>
      <c r="E15" s="45">
        <v>14974309.84</v>
      </c>
      <c r="F15" s="45">
        <v>2769913.4200000004</v>
      </c>
      <c r="G15" s="45">
        <v>2572623.5600000005</v>
      </c>
      <c r="H15" s="45">
        <f t="shared" ref="H15:H22" si="4">E15-F15</f>
        <v>12204396.42</v>
      </c>
    </row>
    <row r="16" spans="1:8" x14ac:dyDescent="0.2">
      <c r="A16" s="5"/>
      <c r="B16" s="11" t="s">
        <v>77</v>
      </c>
      <c r="C16" s="45">
        <v>0</v>
      </c>
      <c r="D16" s="45">
        <v>0</v>
      </c>
      <c r="E16" s="45">
        <v>0</v>
      </c>
      <c r="F16" s="45">
        <v>0</v>
      </c>
      <c r="G16" s="45">
        <v>0</v>
      </c>
      <c r="H16" s="45">
        <f t="shared" si="4"/>
        <v>0</v>
      </c>
    </row>
    <row r="17" spans="1:8" x14ac:dyDescent="0.2">
      <c r="A17" s="5"/>
      <c r="B17" s="11" t="s">
        <v>78</v>
      </c>
      <c r="C17" s="45">
        <v>10012765.810000001</v>
      </c>
      <c r="D17" s="45">
        <v>739846.37000000011</v>
      </c>
      <c r="E17" s="45">
        <v>10752612.179999994</v>
      </c>
      <c r="F17" s="45">
        <v>1935949.4999999995</v>
      </c>
      <c r="G17" s="45">
        <v>1825220.52</v>
      </c>
      <c r="H17" s="45">
        <f t="shared" si="4"/>
        <v>8816662.6799999941</v>
      </c>
    </row>
    <row r="18" spans="1:8" x14ac:dyDescent="0.2">
      <c r="A18" s="5"/>
      <c r="B18" s="11" t="s">
        <v>79</v>
      </c>
      <c r="C18" s="45">
        <v>32025914.099999998</v>
      </c>
      <c r="D18" s="45">
        <v>8716753.650000006</v>
      </c>
      <c r="E18" s="45">
        <v>40742667.749999978</v>
      </c>
      <c r="F18" s="45">
        <v>3391828.39</v>
      </c>
      <c r="G18" s="45">
        <v>3223300.8</v>
      </c>
      <c r="H18" s="45">
        <f t="shared" si="4"/>
        <v>37350839.359999977</v>
      </c>
    </row>
    <row r="19" spans="1:8" x14ac:dyDescent="0.2">
      <c r="A19" s="5"/>
      <c r="B19" s="11" t="s">
        <v>80</v>
      </c>
      <c r="C19" s="45">
        <v>16878253.02</v>
      </c>
      <c r="D19" s="45">
        <v>773161.51999999979</v>
      </c>
      <c r="E19" s="45">
        <v>17651414.539999995</v>
      </c>
      <c r="F19" s="45">
        <v>3215131.2699999996</v>
      </c>
      <c r="G19" s="45">
        <v>3156093.1899999995</v>
      </c>
      <c r="H19" s="45">
        <f t="shared" si="4"/>
        <v>14436283.269999996</v>
      </c>
    </row>
    <row r="20" spans="1:8" x14ac:dyDescent="0.2">
      <c r="A20" s="5"/>
      <c r="B20" s="11" t="s">
        <v>81</v>
      </c>
      <c r="C20" s="45">
        <v>9942774.370000001</v>
      </c>
      <c r="D20" s="45">
        <v>51743.870000000017</v>
      </c>
      <c r="E20" s="45">
        <v>9994518.2400000058</v>
      </c>
      <c r="F20" s="45">
        <v>340980.99000000005</v>
      </c>
      <c r="G20" s="45">
        <v>334536.49000000005</v>
      </c>
      <c r="H20" s="45">
        <f t="shared" si="4"/>
        <v>9653537.2500000056</v>
      </c>
    </row>
    <row r="21" spans="1:8" x14ac:dyDescent="0.2">
      <c r="A21" s="5"/>
      <c r="B21" s="11" t="s">
        <v>82</v>
      </c>
      <c r="C21" s="45">
        <v>0</v>
      </c>
      <c r="D21" s="45">
        <v>0</v>
      </c>
      <c r="E21" s="45">
        <v>0</v>
      </c>
      <c r="F21" s="45">
        <v>0</v>
      </c>
      <c r="G21" s="45">
        <v>0</v>
      </c>
      <c r="H21" s="45">
        <f t="shared" si="4"/>
        <v>0</v>
      </c>
    </row>
    <row r="22" spans="1:8" x14ac:dyDescent="0.2">
      <c r="A22" s="5"/>
      <c r="B22" s="11" t="s">
        <v>83</v>
      </c>
      <c r="C22" s="46">
        <v>5981615.9900000002</v>
      </c>
      <c r="D22" s="46">
        <v>344834.58</v>
      </c>
      <c r="E22" s="46">
        <v>6326450.5699999984</v>
      </c>
      <c r="F22" s="46">
        <v>1269269.9299999995</v>
      </c>
      <c r="G22" s="46">
        <v>1202972.9999999993</v>
      </c>
      <c r="H22" s="46">
        <f t="shared" si="4"/>
        <v>5057180.6399999987</v>
      </c>
    </row>
    <row r="23" spans="1:8" x14ac:dyDescent="0.2">
      <c r="A23" s="43" t="s">
        <v>63</v>
      </c>
      <c r="B23" s="7"/>
      <c r="C23" s="45">
        <f>SUM(C24:C32)</f>
        <v>379950242.46000004</v>
      </c>
      <c r="D23" s="45">
        <f t="shared" ref="D23:G23" si="5">SUM(D24:D32)</f>
        <v>83884158.829999998</v>
      </c>
      <c r="E23" s="45">
        <f t="shared" si="5"/>
        <v>463834401.29000002</v>
      </c>
      <c r="F23" s="45">
        <f t="shared" si="5"/>
        <v>45137276.789999992</v>
      </c>
      <c r="G23" s="45">
        <f t="shared" si="5"/>
        <v>34200859.699999996</v>
      </c>
      <c r="H23" s="45">
        <f>SUM(H24:H32)</f>
        <v>418697124.49999994</v>
      </c>
    </row>
    <row r="24" spans="1:8" x14ac:dyDescent="0.2">
      <c r="A24" s="5"/>
      <c r="B24" s="11" t="s">
        <v>84</v>
      </c>
      <c r="C24" s="45">
        <v>48651861.730000004</v>
      </c>
      <c r="D24" s="45">
        <v>379228.10000000033</v>
      </c>
      <c r="E24" s="45">
        <v>49031089.830000013</v>
      </c>
      <c r="F24" s="45">
        <v>10884770.390000001</v>
      </c>
      <c r="G24" s="45">
        <v>10754011.890000002</v>
      </c>
      <c r="H24" s="45">
        <f t="shared" ref="H24:H32" si="6">E24-F24</f>
        <v>38146319.440000013</v>
      </c>
    </row>
    <row r="25" spans="1:8" x14ac:dyDescent="0.2">
      <c r="A25" s="5"/>
      <c r="B25" s="11" t="s">
        <v>85</v>
      </c>
      <c r="C25" s="45">
        <v>42007009.599999994</v>
      </c>
      <c r="D25" s="45">
        <v>2136690.3200000003</v>
      </c>
      <c r="E25" s="45">
        <v>44143699.920000009</v>
      </c>
      <c r="F25" s="45">
        <v>5100792.32</v>
      </c>
      <c r="G25" s="45">
        <v>4871584.32</v>
      </c>
      <c r="H25" s="45">
        <f t="shared" si="6"/>
        <v>39042907.600000009</v>
      </c>
    </row>
    <row r="26" spans="1:8" x14ac:dyDescent="0.2">
      <c r="A26" s="5"/>
      <c r="B26" s="11" t="s">
        <v>86</v>
      </c>
      <c r="C26" s="45">
        <v>60482107.719999999</v>
      </c>
      <c r="D26" s="45">
        <v>35612210.829999991</v>
      </c>
      <c r="E26" s="45">
        <v>96094318.550000057</v>
      </c>
      <c r="F26" s="45">
        <v>4978249.3999999957</v>
      </c>
      <c r="G26" s="45">
        <v>4835268.8999999985</v>
      </c>
      <c r="H26" s="45">
        <f t="shared" si="6"/>
        <v>91116069.150000066</v>
      </c>
    </row>
    <row r="27" spans="1:8" x14ac:dyDescent="0.2">
      <c r="A27" s="5"/>
      <c r="B27" s="11" t="s">
        <v>87</v>
      </c>
      <c r="C27" s="45">
        <v>10427455.42</v>
      </c>
      <c r="D27" s="45">
        <v>6312476.8100000024</v>
      </c>
      <c r="E27" s="45">
        <v>16739932.229999997</v>
      </c>
      <c r="F27" s="45">
        <v>2720380.8</v>
      </c>
      <c r="G27" s="45">
        <v>2659885.7799999998</v>
      </c>
      <c r="H27" s="45">
        <f t="shared" si="6"/>
        <v>14019551.429999996</v>
      </c>
    </row>
    <row r="28" spans="1:8" x14ac:dyDescent="0.2">
      <c r="A28" s="5"/>
      <c r="B28" s="11" t="s">
        <v>88</v>
      </c>
      <c r="C28" s="45">
        <v>84816351.999999985</v>
      </c>
      <c r="D28" s="45">
        <v>14066286.080000002</v>
      </c>
      <c r="E28" s="45">
        <v>98882638.079999924</v>
      </c>
      <c r="F28" s="45">
        <v>6421471.8199999966</v>
      </c>
      <c r="G28" s="45">
        <v>6241888.7499999972</v>
      </c>
      <c r="H28" s="45">
        <f t="shared" si="6"/>
        <v>92461166.259999931</v>
      </c>
    </row>
    <row r="29" spans="1:8" x14ac:dyDescent="0.2">
      <c r="A29" s="5"/>
      <c r="B29" s="11" t="s">
        <v>89</v>
      </c>
      <c r="C29" s="45">
        <v>15683056.93</v>
      </c>
      <c r="D29" s="45">
        <v>-4812581.4799999995</v>
      </c>
      <c r="E29" s="45">
        <v>10870475.449999999</v>
      </c>
      <c r="F29" s="45">
        <v>601559.62</v>
      </c>
      <c r="G29" s="45">
        <v>598811.69999999995</v>
      </c>
      <c r="H29" s="45">
        <f t="shared" si="6"/>
        <v>10268915.83</v>
      </c>
    </row>
    <row r="30" spans="1:8" x14ac:dyDescent="0.2">
      <c r="A30" s="5"/>
      <c r="B30" s="11" t="s">
        <v>90</v>
      </c>
      <c r="C30" s="45">
        <v>37674797.5</v>
      </c>
      <c r="D30" s="45">
        <v>28053007.59</v>
      </c>
      <c r="E30" s="45">
        <v>65727805.089999981</v>
      </c>
      <c r="F30" s="45">
        <v>1912109.3499999996</v>
      </c>
      <c r="G30" s="45">
        <v>1687993.5399999998</v>
      </c>
      <c r="H30" s="45">
        <f t="shared" si="6"/>
        <v>63815695.73999998</v>
      </c>
    </row>
    <row r="31" spans="1:8" x14ac:dyDescent="0.2">
      <c r="A31" s="5"/>
      <c r="B31" s="11" t="s">
        <v>91</v>
      </c>
      <c r="C31" s="45">
        <v>36019304.549999997</v>
      </c>
      <c r="D31" s="45">
        <v>1840415.1100000003</v>
      </c>
      <c r="E31" s="45">
        <v>37859719.660000011</v>
      </c>
      <c r="F31" s="45">
        <v>2727383.9299999992</v>
      </c>
      <c r="G31" s="45">
        <v>2456690.4799999995</v>
      </c>
      <c r="H31" s="45">
        <f t="shared" si="6"/>
        <v>35132335.730000012</v>
      </c>
    </row>
    <row r="32" spans="1:8" x14ac:dyDescent="0.2">
      <c r="A32" s="5"/>
      <c r="B32" s="11" t="s">
        <v>19</v>
      </c>
      <c r="C32" s="45">
        <v>44188297.010000043</v>
      </c>
      <c r="D32" s="45">
        <v>296425.46999999951</v>
      </c>
      <c r="E32" s="45">
        <v>44484722.480000004</v>
      </c>
      <c r="F32" s="45">
        <v>9790559.1599999946</v>
      </c>
      <c r="G32" s="45">
        <v>94724.34</v>
      </c>
      <c r="H32" s="45">
        <f t="shared" si="6"/>
        <v>34694163.320000008</v>
      </c>
    </row>
    <row r="33" spans="1:8" x14ac:dyDescent="0.2">
      <c r="A33" s="43" t="s">
        <v>64</v>
      </c>
      <c r="B33" s="7"/>
      <c r="C33" s="45">
        <f t="shared" ref="C33:G33" si="7">SUM(C34:C42)</f>
        <v>117442283.53</v>
      </c>
      <c r="D33" s="45">
        <f t="shared" si="7"/>
        <v>38991749.740000017</v>
      </c>
      <c r="E33" s="45">
        <f t="shared" si="7"/>
        <v>156434033.27000007</v>
      </c>
      <c r="F33" s="45">
        <f t="shared" si="7"/>
        <v>16895496.25</v>
      </c>
      <c r="G33" s="45">
        <f t="shared" si="7"/>
        <v>15744977.799999999</v>
      </c>
      <c r="H33" s="45">
        <f>SUM(H34:H42)</f>
        <v>139538537.02000007</v>
      </c>
    </row>
    <row r="34" spans="1:8" x14ac:dyDescent="0.2">
      <c r="A34" s="5"/>
      <c r="B34" s="11" t="s">
        <v>92</v>
      </c>
      <c r="C34" s="45">
        <v>0</v>
      </c>
      <c r="D34" s="45">
        <v>0</v>
      </c>
      <c r="E34" s="45">
        <v>0</v>
      </c>
      <c r="F34" s="45">
        <v>0</v>
      </c>
      <c r="G34" s="45">
        <v>0</v>
      </c>
      <c r="H34" s="45">
        <f t="shared" ref="H34:H42" si="8">E34-F34</f>
        <v>0</v>
      </c>
    </row>
    <row r="35" spans="1:8" x14ac:dyDescent="0.2">
      <c r="A35" s="5"/>
      <c r="B35" s="11" t="s">
        <v>93</v>
      </c>
      <c r="C35" s="45">
        <v>0</v>
      </c>
      <c r="D35" s="45">
        <v>0</v>
      </c>
      <c r="E35" s="45">
        <v>0</v>
      </c>
      <c r="F35" s="45">
        <v>0</v>
      </c>
      <c r="G35" s="45">
        <v>0</v>
      </c>
      <c r="H35" s="45">
        <f t="shared" si="8"/>
        <v>0</v>
      </c>
    </row>
    <row r="36" spans="1:8" x14ac:dyDescent="0.2">
      <c r="A36" s="5"/>
      <c r="B36" s="11" t="s">
        <v>94</v>
      </c>
      <c r="C36" s="45">
        <v>0</v>
      </c>
      <c r="D36" s="45">
        <v>0</v>
      </c>
      <c r="E36" s="45">
        <v>0</v>
      </c>
      <c r="F36" s="45">
        <v>0</v>
      </c>
      <c r="G36" s="45">
        <v>0</v>
      </c>
      <c r="H36" s="45">
        <f t="shared" si="8"/>
        <v>0</v>
      </c>
    </row>
    <row r="37" spans="1:8" x14ac:dyDescent="0.2">
      <c r="A37" s="5"/>
      <c r="B37" s="11" t="s">
        <v>95</v>
      </c>
      <c r="C37" s="46">
        <v>117352283.53</v>
      </c>
      <c r="D37" s="46">
        <v>38991749.740000017</v>
      </c>
      <c r="E37" s="46">
        <v>156344033.27000007</v>
      </c>
      <c r="F37" s="46">
        <v>16895496.25</v>
      </c>
      <c r="G37" s="46">
        <v>15744977.799999999</v>
      </c>
      <c r="H37" s="46">
        <f>E37-F37</f>
        <v>139448537.02000007</v>
      </c>
    </row>
    <row r="38" spans="1:8" x14ac:dyDescent="0.2">
      <c r="A38" s="5"/>
      <c r="B38" s="11" t="s">
        <v>41</v>
      </c>
      <c r="C38" s="46">
        <v>0</v>
      </c>
      <c r="D38" s="46">
        <v>0</v>
      </c>
      <c r="E38" s="46">
        <v>0</v>
      </c>
      <c r="F38" s="46">
        <v>0</v>
      </c>
      <c r="G38" s="46">
        <v>0</v>
      </c>
      <c r="H38" s="46">
        <f t="shared" si="8"/>
        <v>0</v>
      </c>
    </row>
    <row r="39" spans="1:8" x14ac:dyDescent="0.2">
      <c r="A39" s="5"/>
      <c r="B39" s="11" t="s">
        <v>96</v>
      </c>
      <c r="C39" s="45">
        <v>0</v>
      </c>
      <c r="D39" s="45">
        <v>0</v>
      </c>
      <c r="E39" s="45">
        <v>0</v>
      </c>
      <c r="F39" s="45">
        <v>0</v>
      </c>
      <c r="G39" s="45">
        <v>0</v>
      </c>
      <c r="H39" s="45">
        <f t="shared" si="8"/>
        <v>0</v>
      </c>
    </row>
    <row r="40" spans="1:8" x14ac:dyDescent="0.2">
      <c r="A40" s="5"/>
      <c r="B40" s="11" t="s">
        <v>97</v>
      </c>
      <c r="C40" s="45">
        <v>0</v>
      </c>
      <c r="D40" s="45">
        <v>0</v>
      </c>
      <c r="E40" s="45">
        <v>0</v>
      </c>
      <c r="F40" s="45">
        <v>0</v>
      </c>
      <c r="G40" s="45">
        <v>0</v>
      </c>
      <c r="H40" s="45">
        <f t="shared" si="8"/>
        <v>0</v>
      </c>
    </row>
    <row r="41" spans="1:8" x14ac:dyDescent="0.2">
      <c r="A41" s="5"/>
      <c r="B41" s="11" t="s">
        <v>37</v>
      </c>
      <c r="C41" s="45">
        <v>90000</v>
      </c>
      <c r="D41" s="45">
        <v>0</v>
      </c>
      <c r="E41" s="45">
        <v>90000</v>
      </c>
      <c r="F41" s="45">
        <v>0</v>
      </c>
      <c r="G41" s="45">
        <v>0</v>
      </c>
      <c r="H41" s="45">
        <f t="shared" si="8"/>
        <v>90000</v>
      </c>
    </row>
    <row r="42" spans="1:8" x14ac:dyDescent="0.2">
      <c r="A42" s="5"/>
      <c r="B42" s="11" t="s">
        <v>98</v>
      </c>
      <c r="C42" s="45">
        <v>0</v>
      </c>
      <c r="D42" s="45">
        <v>0</v>
      </c>
      <c r="E42" s="45">
        <v>0</v>
      </c>
      <c r="F42" s="45">
        <v>0</v>
      </c>
      <c r="G42" s="45">
        <v>0</v>
      </c>
      <c r="H42" s="45">
        <f t="shared" si="8"/>
        <v>0</v>
      </c>
    </row>
    <row r="43" spans="1:8" x14ac:dyDescent="0.2">
      <c r="A43" s="43" t="s">
        <v>65</v>
      </c>
      <c r="B43" s="7"/>
      <c r="C43" s="45">
        <f t="shared" ref="C43:G43" si="9">SUM(C44:C52)</f>
        <v>256136214.04999998</v>
      </c>
      <c r="D43" s="45">
        <f t="shared" si="9"/>
        <v>1330082.24</v>
      </c>
      <c r="E43" s="45">
        <f t="shared" si="9"/>
        <v>257466296.29000002</v>
      </c>
      <c r="F43" s="45">
        <f t="shared" si="9"/>
        <v>9843828.4700000007</v>
      </c>
      <c r="G43" s="45">
        <f t="shared" si="9"/>
        <v>9340499.8499999996</v>
      </c>
      <c r="H43" s="45">
        <f>SUM(H44:H52)</f>
        <v>247622467.82000002</v>
      </c>
    </row>
    <row r="44" spans="1:8" x14ac:dyDescent="0.2">
      <c r="A44" s="5"/>
      <c r="B44" s="11" t="s">
        <v>99</v>
      </c>
      <c r="C44" s="45">
        <v>125103723.09</v>
      </c>
      <c r="D44" s="45">
        <v>-23956421.340000007</v>
      </c>
      <c r="E44" s="45">
        <v>101147301.75000001</v>
      </c>
      <c r="F44" s="45">
        <v>3633187.8700000006</v>
      </c>
      <c r="G44" s="45">
        <v>3339063.4700000007</v>
      </c>
      <c r="H44" s="45">
        <f>E44-F44</f>
        <v>97514113.88000001</v>
      </c>
    </row>
    <row r="45" spans="1:8" x14ac:dyDescent="0.2">
      <c r="A45" s="5"/>
      <c r="B45" s="11" t="s">
        <v>100</v>
      </c>
      <c r="C45" s="45">
        <v>7098261.3100000005</v>
      </c>
      <c r="D45" s="45">
        <v>2934115.5100000002</v>
      </c>
      <c r="E45" s="45">
        <v>10032376.82</v>
      </c>
      <c r="F45" s="45">
        <v>2302070.0900000003</v>
      </c>
      <c r="G45" s="45">
        <v>2302070.0900000003</v>
      </c>
      <c r="H45" s="45">
        <f t="shared" ref="H45:H52" si="10">E45-F45</f>
        <v>7730306.7300000004</v>
      </c>
    </row>
    <row r="46" spans="1:8" x14ac:dyDescent="0.2">
      <c r="A46" s="5"/>
      <c r="B46" s="11" t="s">
        <v>101</v>
      </c>
      <c r="C46" s="45">
        <v>98123389.920000002</v>
      </c>
      <c r="D46" s="45">
        <v>14480293.910000008</v>
      </c>
      <c r="E46" s="45">
        <v>112603683.83000001</v>
      </c>
      <c r="F46" s="45">
        <v>2389031.6199999996</v>
      </c>
      <c r="G46" s="45">
        <v>2279640.0299999998</v>
      </c>
      <c r="H46" s="45">
        <f t="shared" si="10"/>
        <v>110214652.21000001</v>
      </c>
    </row>
    <row r="47" spans="1:8" x14ac:dyDescent="0.2">
      <c r="A47" s="5"/>
      <c r="B47" s="11" t="s">
        <v>102</v>
      </c>
      <c r="C47" s="45">
        <v>11555700</v>
      </c>
      <c r="D47" s="45">
        <v>611452.01</v>
      </c>
      <c r="E47" s="45">
        <v>12167152.01</v>
      </c>
      <c r="F47" s="45">
        <v>0</v>
      </c>
      <c r="G47" s="45">
        <v>0</v>
      </c>
      <c r="H47" s="45">
        <f t="shared" si="10"/>
        <v>12167152.01</v>
      </c>
    </row>
    <row r="48" spans="1:8" x14ac:dyDescent="0.2">
      <c r="A48" s="5"/>
      <c r="B48" s="11" t="s">
        <v>103</v>
      </c>
      <c r="C48" s="45">
        <v>0</v>
      </c>
      <c r="D48" s="45">
        <v>0</v>
      </c>
      <c r="E48" s="45">
        <v>0</v>
      </c>
      <c r="F48" s="45">
        <v>0</v>
      </c>
      <c r="G48" s="45">
        <v>0</v>
      </c>
      <c r="H48" s="45">
        <f t="shared" si="10"/>
        <v>0</v>
      </c>
    </row>
    <row r="49" spans="1:8" x14ac:dyDescent="0.2">
      <c r="A49" s="5"/>
      <c r="B49" s="11" t="s">
        <v>104</v>
      </c>
      <c r="C49" s="46">
        <v>13611265.73</v>
      </c>
      <c r="D49" s="46">
        <v>6707213.4899999984</v>
      </c>
      <c r="E49" s="46">
        <v>20318479.219999999</v>
      </c>
      <c r="F49" s="46">
        <v>1431466.97</v>
      </c>
      <c r="G49" s="46">
        <v>1334393.97</v>
      </c>
      <c r="H49" s="46">
        <f>E49-F49</f>
        <v>18887012.25</v>
      </c>
    </row>
    <row r="50" spans="1:8" x14ac:dyDescent="0.2">
      <c r="A50" s="5"/>
      <c r="B50" s="11" t="s">
        <v>105</v>
      </c>
      <c r="C50" s="45">
        <v>0</v>
      </c>
      <c r="D50" s="45">
        <v>36500</v>
      </c>
      <c r="E50" s="45">
        <v>36500</v>
      </c>
      <c r="F50" s="45">
        <v>0</v>
      </c>
      <c r="G50" s="45">
        <v>0</v>
      </c>
      <c r="H50" s="45">
        <f t="shared" si="10"/>
        <v>36500</v>
      </c>
    </row>
    <row r="51" spans="1:8" x14ac:dyDescent="0.2">
      <c r="A51" s="5"/>
      <c r="B51" s="11" t="s">
        <v>106</v>
      </c>
      <c r="C51" s="45">
        <v>0</v>
      </c>
      <c r="D51" s="45">
        <v>0</v>
      </c>
      <c r="E51" s="45">
        <v>0</v>
      </c>
      <c r="F51" s="45">
        <v>0</v>
      </c>
      <c r="G51" s="45">
        <v>0</v>
      </c>
      <c r="H51" s="45">
        <f t="shared" si="10"/>
        <v>0</v>
      </c>
    </row>
    <row r="52" spans="1:8" x14ac:dyDescent="0.2">
      <c r="A52" s="5"/>
      <c r="B52" s="11" t="s">
        <v>107</v>
      </c>
      <c r="C52" s="45">
        <v>643874</v>
      </c>
      <c r="D52" s="45">
        <v>516928.66</v>
      </c>
      <c r="E52" s="45">
        <v>1160802.6600000001</v>
      </c>
      <c r="F52" s="45">
        <v>88071.92</v>
      </c>
      <c r="G52" s="45">
        <v>85332.29</v>
      </c>
      <c r="H52" s="45">
        <f t="shared" si="10"/>
        <v>1072730.7400000002</v>
      </c>
    </row>
    <row r="53" spans="1:8" x14ac:dyDescent="0.2">
      <c r="A53" s="43" t="s">
        <v>66</v>
      </c>
      <c r="B53" s="7"/>
      <c r="C53" s="45">
        <f t="shared" ref="C53:G53" si="11">SUM(C54:C56)</f>
        <v>257416368.50999999</v>
      </c>
      <c r="D53" s="45">
        <f t="shared" si="11"/>
        <v>-23119684.679999989</v>
      </c>
      <c r="E53" s="45">
        <f t="shared" si="11"/>
        <v>234296683.82999995</v>
      </c>
      <c r="F53" s="45">
        <f t="shared" si="11"/>
        <v>9349895.8999999985</v>
      </c>
      <c r="G53" s="45">
        <f t="shared" si="11"/>
        <v>9349895.8999999985</v>
      </c>
      <c r="H53" s="45">
        <f>SUM(H54:H56)</f>
        <v>224946787.92999995</v>
      </c>
    </row>
    <row r="54" spans="1:8" x14ac:dyDescent="0.2">
      <c r="A54" s="5"/>
      <c r="B54" s="11" t="s">
        <v>108</v>
      </c>
      <c r="C54" s="45">
        <v>0</v>
      </c>
      <c r="D54" s="45">
        <v>0</v>
      </c>
      <c r="E54" s="45">
        <v>0</v>
      </c>
      <c r="F54" s="45">
        <v>0</v>
      </c>
      <c r="G54" s="45">
        <v>0</v>
      </c>
      <c r="H54" s="45">
        <f>E54-F54</f>
        <v>0</v>
      </c>
    </row>
    <row r="55" spans="1:8" x14ac:dyDescent="0.2">
      <c r="A55" s="5"/>
      <c r="B55" s="11" t="s">
        <v>109</v>
      </c>
      <c r="C55" s="45">
        <v>257416368.50999999</v>
      </c>
      <c r="D55" s="45">
        <v>-23119684.679999989</v>
      </c>
      <c r="E55" s="45">
        <v>234296683.82999995</v>
      </c>
      <c r="F55" s="45">
        <v>9349895.8999999985</v>
      </c>
      <c r="G55" s="45">
        <v>9349895.8999999985</v>
      </c>
      <c r="H55" s="45">
        <f>E55-F55</f>
        <v>224946787.92999995</v>
      </c>
    </row>
    <row r="56" spans="1:8" x14ac:dyDescent="0.2">
      <c r="A56" s="5"/>
      <c r="B56" s="11" t="s">
        <v>110</v>
      </c>
      <c r="C56" s="45">
        <v>0</v>
      </c>
      <c r="D56" s="45">
        <v>0</v>
      </c>
      <c r="E56" s="45">
        <v>0</v>
      </c>
      <c r="F56" s="45">
        <v>0</v>
      </c>
      <c r="G56" s="45">
        <v>0</v>
      </c>
      <c r="H56" s="45">
        <f t="shared" ref="H56:H68" si="12">E56-F56</f>
        <v>0</v>
      </c>
    </row>
    <row r="57" spans="1:8" x14ac:dyDescent="0.2">
      <c r="A57" s="43" t="s">
        <v>67</v>
      </c>
      <c r="B57" s="7"/>
      <c r="C57" s="45">
        <v>0</v>
      </c>
      <c r="D57" s="45">
        <v>0</v>
      </c>
      <c r="E57" s="45">
        <v>0</v>
      </c>
      <c r="F57" s="45">
        <v>0</v>
      </c>
      <c r="G57" s="45">
        <v>0</v>
      </c>
      <c r="H57" s="45">
        <f t="shared" si="12"/>
        <v>0</v>
      </c>
    </row>
    <row r="58" spans="1:8" x14ac:dyDescent="0.2">
      <c r="A58" s="5"/>
      <c r="B58" s="11" t="s">
        <v>111</v>
      </c>
      <c r="C58" s="45">
        <v>0</v>
      </c>
      <c r="D58" s="45">
        <v>0</v>
      </c>
      <c r="E58" s="45">
        <v>0</v>
      </c>
      <c r="F58" s="45">
        <v>0</v>
      </c>
      <c r="G58" s="45">
        <v>0</v>
      </c>
      <c r="H58" s="45">
        <f t="shared" si="12"/>
        <v>0</v>
      </c>
    </row>
    <row r="59" spans="1:8" x14ac:dyDescent="0.2">
      <c r="A59" s="5"/>
      <c r="B59" s="11" t="s">
        <v>112</v>
      </c>
      <c r="C59" s="45">
        <v>0</v>
      </c>
      <c r="D59" s="45">
        <v>0</v>
      </c>
      <c r="E59" s="45">
        <v>0</v>
      </c>
      <c r="F59" s="45">
        <v>0</v>
      </c>
      <c r="G59" s="45">
        <v>0</v>
      </c>
      <c r="H59" s="45"/>
    </row>
    <row r="60" spans="1:8" x14ac:dyDescent="0.2">
      <c r="A60" s="5"/>
      <c r="B60" s="11" t="s">
        <v>113</v>
      </c>
      <c r="C60" s="45">
        <v>0</v>
      </c>
      <c r="D60" s="45">
        <v>0</v>
      </c>
      <c r="E60" s="45">
        <v>0</v>
      </c>
      <c r="F60" s="45">
        <v>0</v>
      </c>
      <c r="G60" s="45">
        <v>0</v>
      </c>
      <c r="H60" s="45">
        <f t="shared" si="12"/>
        <v>0</v>
      </c>
    </row>
    <row r="61" spans="1:8" x14ac:dyDescent="0.2">
      <c r="A61" s="5"/>
      <c r="B61" s="11" t="s">
        <v>114</v>
      </c>
      <c r="C61" s="45">
        <v>0</v>
      </c>
      <c r="D61" s="45">
        <v>0</v>
      </c>
      <c r="E61" s="45">
        <v>0</v>
      </c>
      <c r="F61" s="45">
        <v>0</v>
      </c>
      <c r="G61" s="45">
        <v>0</v>
      </c>
      <c r="H61" s="45">
        <f t="shared" si="12"/>
        <v>0</v>
      </c>
    </row>
    <row r="62" spans="1:8" x14ac:dyDescent="0.2">
      <c r="A62" s="5"/>
      <c r="B62" s="11" t="s">
        <v>115</v>
      </c>
      <c r="C62" s="45">
        <v>0</v>
      </c>
      <c r="D62" s="45">
        <v>0</v>
      </c>
      <c r="E62" s="45">
        <v>0</v>
      </c>
      <c r="F62" s="45">
        <v>0</v>
      </c>
      <c r="G62" s="45">
        <v>0</v>
      </c>
      <c r="H62" s="45">
        <f t="shared" si="12"/>
        <v>0</v>
      </c>
    </row>
    <row r="63" spans="1:8" x14ac:dyDescent="0.2">
      <c r="A63" s="5"/>
      <c r="B63" s="11" t="s">
        <v>116</v>
      </c>
      <c r="C63" s="45">
        <v>0</v>
      </c>
      <c r="D63" s="45">
        <v>0</v>
      </c>
      <c r="E63" s="45">
        <v>0</v>
      </c>
      <c r="F63" s="45">
        <v>0</v>
      </c>
      <c r="G63" s="45">
        <v>0</v>
      </c>
      <c r="H63" s="45">
        <f t="shared" si="12"/>
        <v>0</v>
      </c>
    </row>
    <row r="64" spans="1:8" x14ac:dyDescent="0.2">
      <c r="A64" s="5"/>
      <c r="B64" s="11" t="s">
        <v>117</v>
      </c>
      <c r="C64" s="45">
        <v>0</v>
      </c>
      <c r="D64" s="45">
        <v>0</v>
      </c>
      <c r="E64" s="45">
        <v>0</v>
      </c>
      <c r="F64" s="45">
        <v>0</v>
      </c>
      <c r="G64" s="45">
        <v>0</v>
      </c>
      <c r="H64" s="45">
        <f t="shared" si="12"/>
        <v>0</v>
      </c>
    </row>
    <row r="65" spans="1:8" x14ac:dyDescent="0.2">
      <c r="A65" s="43" t="s">
        <v>68</v>
      </c>
      <c r="B65" s="7"/>
      <c r="C65" s="45">
        <v>0</v>
      </c>
      <c r="D65" s="45">
        <v>0</v>
      </c>
      <c r="E65" s="45">
        <v>0</v>
      </c>
      <c r="F65" s="45">
        <v>0</v>
      </c>
      <c r="G65" s="45">
        <v>0</v>
      </c>
      <c r="H65" s="45">
        <f t="shared" si="12"/>
        <v>0</v>
      </c>
    </row>
    <row r="66" spans="1:8" x14ac:dyDescent="0.2">
      <c r="A66" s="5"/>
      <c r="B66" s="11" t="s">
        <v>38</v>
      </c>
      <c r="C66" s="45">
        <v>0</v>
      </c>
      <c r="D66" s="45">
        <v>0</v>
      </c>
      <c r="E66" s="45">
        <v>0</v>
      </c>
      <c r="F66" s="45">
        <v>0</v>
      </c>
      <c r="G66" s="45">
        <v>0</v>
      </c>
      <c r="H66" s="45">
        <f t="shared" si="12"/>
        <v>0</v>
      </c>
    </row>
    <row r="67" spans="1:8" x14ac:dyDescent="0.2">
      <c r="A67" s="5"/>
      <c r="B67" s="11" t="s">
        <v>39</v>
      </c>
      <c r="C67" s="45">
        <v>0</v>
      </c>
      <c r="D67" s="45">
        <v>0</v>
      </c>
      <c r="E67" s="45">
        <v>0</v>
      </c>
      <c r="F67" s="45">
        <v>0</v>
      </c>
      <c r="G67" s="45">
        <v>0</v>
      </c>
      <c r="H67" s="45">
        <f t="shared" si="12"/>
        <v>0</v>
      </c>
    </row>
    <row r="68" spans="1:8" x14ac:dyDescent="0.2">
      <c r="A68" s="5"/>
      <c r="B68" s="11" t="s">
        <v>40</v>
      </c>
      <c r="C68" s="45">
        <v>0</v>
      </c>
      <c r="D68" s="45">
        <v>0</v>
      </c>
      <c r="E68" s="45">
        <v>0</v>
      </c>
      <c r="F68" s="45">
        <v>0</v>
      </c>
      <c r="G68" s="45">
        <v>0</v>
      </c>
      <c r="H68" s="45">
        <f t="shared" si="12"/>
        <v>0</v>
      </c>
    </row>
    <row r="69" spans="1:8" x14ac:dyDescent="0.2">
      <c r="A69" s="43" t="s">
        <v>69</v>
      </c>
      <c r="B69" s="7"/>
      <c r="C69" s="45">
        <v>0</v>
      </c>
      <c r="D69" s="45">
        <f>SUM(D70:D76)</f>
        <v>0</v>
      </c>
      <c r="E69" s="45">
        <f t="shared" ref="E69:G69" si="13">SUM(E70:E76)</f>
        <v>0</v>
      </c>
      <c r="F69" s="45">
        <f t="shared" si="13"/>
        <v>0</v>
      </c>
      <c r="G69" s="45">
        <f t="shared" si="13"/>
        <v>0</v>
      </c>
      <c r="H69" s="45">
        <f>SUM(H70:H76)</f>
        <v>0</v>
      </c>
    </row>
    <row r="70" spans="1:8" x14ac:dyDescent="0.2">
      <c r="A70" s="5"/>
      <c r="B70" s="11" t="s">
        <v>118</v>
      </c>
      <c r="C70" s="45">
        <v>0</v>
      </c>
      <c r="D70" s="45">
        <v>0</v>
      </c>
      <c r="E70" s="45">
        <v>0</v>
      </c>
      <c r="F70" s="45">
        <v>0</v>
      </c>
      <c r="G70" s="45">
        <v>0</v>
      </c>
      <c r="H70" s="45">
        <f t="shared" ref="H70:H76" si="14">E70-F70</f>
        <v>0</v>
      </c>
    </row>
    <row r="71" spans="1:8" x14ac:dyDescent="0.2">
      <c r="A71" s="5"/>
      <c r="B71" s="11" t="s">
        <v>119</v>
      </c>
      <c r="C71" s="45">
        <v>0</v>
      </c>
      <c r="D71" s="45">
        <v>0</v>
      </c>
      <c r="E71" s="45">
        <v>0</v>
      </c>
      <c r="F71" s="45">
        <v>0</v>
      </c>
      <c r="G71" s="45">
        <v>0</v>
      </c>
      <c r="H71" s="45">
        <f t="shared" si="14"/>
        <v>0</v>
      </c>
    </row>
    <row r="72" spans="1:8" x14ac:dyDescent="0.2">
      <c r="A72" s="5"/>
      <c r="B72" s="11" t="s">
        <v>120</v>
      </c>
      <c r="C72" s="45">
        <v>0</v>
      </c>
      <c r="D72" s="45">
        <v>0</v>
      </c>
      <c r="E72" s="45">
        <v>0</v>
      </c>
      <c r="F72" s="45">
        <v>0</v>
      </c>
      <c r="G72" s="45">
        <v>0</v>
      </c>
      <c r="H72" s="45">
        <f t="shared" si="14"/>
        <v>0</v>
      </c>
    </row>
    <row r="73" spans="1:8" x14ac:dyDescent="0.2">
      <c r="A73" s="5"/>
      <c r="B73" s="11" t="s">
        <v>121</v>
      </c>
      <c r="C73" s="45">
        <v>0</v>
      </c>
      <c r="D73" s="45">
        <v>0</v>
      </c>
      <c r="E73" s="45">
        <v>0</v>
      </c>
      <c r="F73" s="45">
        <v>0</v>
      </c>
      <c r="G73" s="45">
        <v>0</v>
      </c>
      <c r="H73" s="45">
        <f t="shared" si="14"/>
        <v>0</v>
      </c>
    </row>
    <row r="74" spans="1:8" x14ac:dyDescent="0.2">
      <c r="A74" s="5"/>
      <c r="B74" s="11" t="s">
        <v>122</v>
      </c>
      <c r="C74" s="45">
        <v>0</v>
      </c>
      <c r="D74" s="45">
        <v>0</v>
      </c>
      <c r="E74" s="45">
        <v>0</v>
      </c>
      <c r="F74" s="45">
        <v>0</v>
      </c>
      <c r="G74" s="45">
        <v>0</v>
      </c>
      <c r="H74" s="45">
        <f t="shared" si="14"/>
        <v>0</v>
      </c>
    </row>
    <row r="75" spans="1:8" x14ac:dyDescent="0.2">
      <c r="A75" s="5"/>
      <c r="B75" s="11" t="s">
        <v>123</v>
      </c>
      <c r="C75" s="45">
        <v>0</v>
      </c>
      <c r="D75" s="45">
        <v>0</v>
      </c>
      <c r="E75" s="45">
        <v>0</v>
      </c>
      <c r="F75" s="45">
        <v>0</v>
      </c>
      <c r="G75" s="45">
        <v>0</v>
      </c>
      <c r="H75" s="45">
        <f t="shared" si="14"/>
        <v>0</v>
      </c>
    </row>
    <row r="76" spans="1:8" x14ac:dyDescent="0.2">
      <c r="A76" s="6"/>
      <c r="B76" s="12" t="s">
        <v>124</v>
      </c>
      <c r="C76" s="47">
        <v>0</v>
      </c>
      <c r="D76" s="47">
        <v>0</v>
      </c>
      <c r="E76" s="47">
        <v>0</v>
      </c>
      <c r="F76" s="47">
        <v>0</v>
      </c>
      <c r="G76" s="47">
        <v>0</v>
      </c>
      <c r="H76" s="47">
        <f t="shared" si="14"/>
        <v>0</v>
      </c>
    </row>
    <row r="77" spans="1:8" x14ac:dyDescent="0.2">
      <c r="A77" s="8"/>
      <c r="B77" s="13" t="s">
        <v>53</v>
      </c>
      <c r="C77" s="47">
        <f>C69+C53+C43+C33+C23+C13+C5</f>
        <v>4007116009.9899998</v>
      </c>
      <c r="D77" s="47">
        <f>D69+D53+D43+D33+D23+D13+D5+D57</f>
        <v>207586907.96000016</v>
      </c>
      <c r="E77" s="47">
        <f>E69+E53+E43+E33+E23+E13+E5+E57</f>
        <v>4214702917.9499989</v>
      </c>
      <c r="F77" s="47">
        <f>F69+F53+F43+F33+F23+F13+F5+F57</f>
        <v>735583767.67999983</v>
      </c>
      <c r="G77" s="47">
        <f t="shared" ref="G77" si="15">G69+G53+G43+G33+G23+G13+G5+G57</f>
        <v>650579103.21999991</v>
      </c>
      <c r="H77" s="47">
        <f>H69+H53+H43+H33+H23+H13+H5+H57</f>
        <v>3479119150.2699995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showGridLines="0" workbookViewId="0">
      <selection sqref="A1:H1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7" t="s">
        <v>130</v>
      </c>
      <c r="B1" s="58"/>
      <c r="C1" s="58"/>
      <c r="D1" s="58"/>
      <c r="E1" s="58"/>
      <c r="F1" s="58"/>
      <c r="G1" s="58"/>
      <c r="H1" s="59"/>
    </row>
    <row r="2" spans="1:8" x14ac:dyDescent="0.2">
      <c r="A2" s="62" t="s">
        <v>54</v>
      </c>
      <c r="B2" s="63"/>
      <c r="C2" s="57" t="s">
        <v>60</v>
      </c>
      <c r="D2" s="58"/>
      <c r="E2" s="58"/>
      <c r="F2" s="58"/>
      <c r="G2" s="59"/>
      <c r="H2" s="60" t="s">
        <v>59</v>
      </c>
    </row>
    <row r="3" spans="1:8" ht="24.95" customHeight="1" x14ac:dyDescent="0.2">
      <c r="A3" s="64"/>
      <c r="B3" s="65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61"/>
    </row>
    <row r="4" spans="1:8" x14ac:dyDescent="0.2">
      <c r="A4" s="66"/>
      <c r="B4" s="67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5"/>
      <c r="C5" s="18"/>
      <c r="D5" s="18"/>
      <c r="E5" s="18"/>
      <c r="F5" s="18"/>
      <c r="G5" s="18"/>
      <c r="H5" s="18"/>
    </row>
    <row r="6" spans="1:8" x14ac:dyDescent="0.2">
      <c r="A6" s="5"/>
      <c r="B6" s="15" t="s">
        <v>0</v>
      </c>
      <c r="C6" s="48">
        <v>3493563427.4300146</v>
      </c>
      <c r="D6" s="48">
        <v>229376510.39999959</v>
      </c>
      <c r="E6" s="48">
        <v>3722939937.8300166</v>
      </c>
      <c r="F6" s="48">
        <v>716390043.30999815</v>
      </c>
      <c r="G6" s="48">
        <v>631888707.46999776</v>
      </c>
      <c r="H6" s="48">
        <f>E6-F6</f>
        <v>3006549894.5200186</v>
      </c>
    </row>
    <row r="7" spans="1:8" x14ac:dyDescent="0.2">
      <c r="A7" s="5"/>
      <c r="B7" s="15"/>
      <c r="C7" s="48"/>
      <c r="D7" s="48"/>
      <c r="E7" s="48"/>
      <c r="F7" s="48"/>
      <c r="G7" s="48"/>
      <c r="H7" s="48"/>
    </row>
    <row r="8" spans="1:8" x14ac:dyDescent="0.2">
      <c r="A8" s="5"/>
      <c r="B8" s="15" t="s">
        <v>1</v>
      </c>
      <c r="C8" s="48">
        <v>513552582.56</v>
      </c>
      <c r="D8" s="48">
        <v>-21789602.440000031</v>
      </c>
      <c r="E8" s="48">
        <v>491762980.11999983</v>
      </c>
      <c r="F8" s="48">
        <v>19193724.370000005</v>
      </c>
      <c r="G8" s="48">
        <v>18690395.750000004</v>
      </c>
      <c r="H8" s="48">
        <f>E8-F8</f>
        <v>472569255.74999982</v>
      </c>
    </row>
    <row r="9" spans="1:8" x14ac:dyDescent="0.2">
      <c r="A9" s="5"/>
      <c r="B9" s="15"/>
      <c r="C9" s="48"/>
      <c r="D9" s="48"/>
      <c r="E9" s="48"/>
      <c r="F9" s="48"/>
      <c r="G9" s="48"/>
      <c r="H9" s="48"/>
    </row>
    <row r="10" spans="1:8" x14ac:dyDescent="0.2">
      <c r="A10" s="5"/>
      <c r="B10" s="15" t="s">
        <v>2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  <c r="H10" s="48">
        <f>E10-F10</f>
        <v>0</v>
      </c>
    </row>
    <row r="11" spans="1:8" x14ac:dyDescent="0.2">
      <c r="A11" s="5"/>
      <c r="B11" s="15"/>
      <c r="C11" s="48"/>
      <c r="D11" s="48"/>
      <c r="E11" s="48"/>
      <c r="F11" s="48"/>
      <c r="G11" s="48"/>
      <c r="H11" s="48"/>
    </row>
    <row r="12" spans="1:8" x14ac:dyDescent="0.2">
      <c r="A12" s="5"/>
      <c r="B12" s="15" t="s">
        <v>41</v>
      </c>
      <c r="C12" s="48">
        <v>0</v>
      </c>
      <c r="D12" s="48">
        <v>0</v>
      </c>
      <c r="E12" s="48">
        <v>0</v>
      </c>
      <c r="F12" s="48">
        <v>0</v>
      </c>
      <c r="G12" s="48">
        <v>0</v>
      </c>
      <c r="H12" s="48">
        <f>E12-F12</f>
        <v>0</v>
      </c>
    </row>
    <row r="13" spans="1:8" x14ac:dyDescent="0.2">
      <c r="A13" s="5"/>
      <c r="B13" s="15"/>
      <c r="C13" s="48"/>
      <c r="D13" s="48"/>
      <c r="E13" s="48"/>
      <c r="F13" s="48"/>
      <c r="G13" s="48"/>
      <c r="H13" s="48"/>
    </row>
    <row r="14" spans="1:8" x14ac:dyDescent="0.2">
      <c r="A14" s="5"/>
      <c r="B14" s="15" t="s">
        <v>38</v>
      </c>
      <c r="C14" s="48">
        <v>0</v>
      </c>
      <c r="D14" s="48">
        <v>0</v>
      </c>
      <c r="E14" s="48">
        <f t="shared" ref="E14" si="0">C14+D14</f>
        <v>0</v>
      </c>
      <c r="F14" s="48">
        <v>0</v>
      </c>
      <c r="G14" s="48">
        <v>0</v>
      </c>
      <c r="H14" s="48">
        <f>E14-F14</f>
        <v>0</v>
      </c>
    </row>
    <row r="15" spans="1:8" x14ac:dyDescent="0.2">
      <c r="A15" s="6"/>
      <c r="B15" s="16"/>
      <c r="C15" s="49"/>
      <c r="D15" s="49"/>
      <c r="E15" s="49"/>
      <c r="F15" s="49"/>
      <c r="G15" s="49"/>
      <c r="H15" s="49"/>
    </row>
    <row r="16" spans="1:8" x14ac:dyDescent="0.2">
      <c r="A16" s="17"/>
      <c r="B16" s="13" t="s">
        <v>53</v>
      </c>
      <c r="C16" s="50">
        <f>SUM(C6:C15)</f>
        <v>4007116009.9900146</v>
      </c>
      <c r="D16" s="50">
        <f>SUM(D6:D15)</f>
        <v>207586907.95999956</v>
      </c>
      <c r="E16" s="50">
        <f t="shared" ref="E16:H16" si="1">SUM(E6:E15)</f>
        <v>4214702917.9500165</v>
      </c>
      <c r="F16" s="50">
        <f>SUM(F6:F15)</f>
        <v>735583767.67999816</v>
      </c>
      <c r="G16" s="50">
        <f>SUM(G6:G15)</f>
        <v>650579103.21999776</v>
      </c>
      <c r="H16" s="50">
        <f t="shared" si="1"/>
        <v>3479119150.2700186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2"/>
  <sheetViews>
    <sheetView showGridLines="0" tabSelected="1" workbookViewId="0">
      <selection activeCell="H7" sqref="H7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7" t="s">
        <v>131</v>
      </c>
      <c r="B1" s="58"/>
      <c r="C1" s="58"/>
      <c r="D1" s="58"/>
      <c r="E1" s="58"/>
      <c r="F1" s="58"/>
      <c r="G1" s="58"/>
      <c r="H1" s="59"/>
    </row>
    <row r="2" spans="1:8" x14ac:dyDescent="0.2">
      <c r="B2" s="22"/>
      <c r="C2" s="22"/>
      <c r="D2" s="22"/>
      <c r="E2" s="22"/>
      <c r="F2" s="22"/>
      <c r="G2" s="22"/>
      <c r="H2" s="22"/>
    </row>
    <row r="3" spans="1:8" x14ac:dyDescent="0.2">
      <c r="A3" s="62" t="s">
        <v>54</v>
      </c>
      <c r="B3" s="63"/>
      <c r="C3" s="57" t="s">
        <v>60</v>
      </c>
      <c r="D3" s="58"/>
      <c r="E3" s="58"/>
      <c r="F3" s="58"/>
      <c r="G3" s="59"/>
      <c r="H3" s="60" t="s">
        <v>59</v>
      </c>
    </row>
    <row r="4" spans="1:8" ht="24.95" customHeight="1" x14ac:dyDescent="0.2">
      <c r="A4" s="64"/>
      <c r="B4" s="65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61"/>
    </row>
    <row r="5" spans="1:8" x14ac:dyDescent="0.2">
      <c r="A5" s="66"/>
      <c r="B5" s="67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3"/>
      <c r="B6" s="20"/>
      <c r="C6" s="31"/>
      <c r="D6" s="31"/>
      <c r="E6" s="31"/>
      <c r="F6" s="31"/>
      <c r="G6" s="31"/>
      <c r="H6" s="31"/>
    </row>
    <row r="7" spans="1:8" x14ac:dyDescent="0.2">
      <c r="A7" s="4" t="s">
        <v>132</v>
      </c>
      <c r="B7" s="51"/>
      <c r="C7" s="52">
        <v>1882815067.2599995</v>
      </c>
      <c r="D7" s="52">
        <v>12435312.179999953</v>
      </c>
      <c r="E7" s="52">
        <v>1895250379.4400008</v>
      </c>
      <c r="F7" s="52">
        <v>232470586.90000042</v>
      </c>
      <c r="G7" s="52">
        <v>212893411.26000032</v>
      </c>
      <c r="H7" s="52">
        <f>E7-F7</f>
        <v>1662779792.5400004</v>
      </c>
    </row>
    <row r="8" spans="1:8" x14ac:dyDescent="0.2">
      <c r="A8" s="4" t="s">
        <v>133</v>
      </c>
      <c r="B8" s="51"/>
      <c r="C8" s="52">
        <v>844107246.64000058</v>
      </c>
      <c r="D8" s="52">
        <v>62130169.570000023</v>
      </c>
      <c r="E8" s="52">
        <v>906237416.20999825</v>
      </c>
      <c r="F8" s="52">
        <v>210126459.86000013</v>
      </c>
      <c r="G8" s="52">
        <v>182713090.26000002</v>
      </c>
      <c r="H8" s="52">
        <f t="shared" ref="H8:H12" si="0">E8-F8</f>
        <v>696110956.34999812</v>
      </c>
    </row>
    <row r="9" spans="1:8" x14ac:dyDescent="0.2">
      <c r="A9" s="4" t="s">
        <v>134</v>
      </c>
      <c r="B9" s="51"/>
      <c r="C9" s="52">
        <v>378661105.79999989</v>
      </c>
      <c r="D9" s="52">
        <v>80591926.280000106</v>
      </c>
      <c r="E9" s="52">
        <v>459253032.07999885</v>
      </c>
      <c r="F9" s="52">
        <v>84030332.770000055</v>
      </c>
      <c r="G9" s="52">
        <v>73249861.830000073</v>
      </c>
      <c r="H9" s="52">
        <f t="shared" si="0"/>
        <v>375222699.30999881</v>
      </c>
    </row>
    <row r="10" spans="1:8" x14ac:dyDescent="0.2">
      <c r="A10" s="4" t="s">
        <v>135</v>
      </c>
      <c r="B10" s="51"/>
      <c r="C10" s="52">
        <v>311614847.53000021</v>
      </c>
      <c r="D10" s="52">
        <v>26367509.179999966</v>
      </c>
      <c r="E10" s="52">
        <v>337982356.7099998</v>
      </c>
      <c r="F10" s="52">
        <v>78446595.37999998</v>
      </c>
      <c r="G10" s="52">
        <v>68665302.330000028</v>
      </c>
      <c r="H10" s="52">
        <f t="shared" si="0"/>
        <v>259535761.3299998</v>
      </c>
    </row>
    <row r="11" spans="1:8" x14ac:dyDescent="0.2">
      <c r="A11" s="4" t="s">
        <v>136</v>
      </c>
      <c r="B11" s="51"/>
      <c r="C11" s="52">
        <v>202514235.53</v>
      </c>
      <c r="D11" s="52">
        <v>6658326.4799999977</v>
      </c>
      <c r="E11" s="52">
        <v>209172562.00999993</v>
      </c>
      <c r="F11" s="52">
        <v>45591633.399999939</v>
      </c>
      <c r="G11" s="52">
        <v>40239946.68</v>
      </c>
      <c r="H11" s="52">
        <f t="shared" si="0"/>
        <v>163580928.60999998</v>
      </c>
    </row>
    <row r="12" spans="1:8" x14ac:dyDescent="0.2">
      <c r="A12" s="4" t="s">
        <v>137</v>
      </c>
      <c r="B12" s="51"/>
      <c r="C12" s="52">
        <v>387403507.22999948</v>
      </c>
      <c r="D12" s="52">
        <v>19403664.270000041</v>
      </c>
      <c r="E12" s="52">
        <v>406807171.5000003</v>
      </c>
      <c r="F12" s="52">
        <v>84918159.37000002</v>
      </c>
      <c r="G12" s="52">
        <v>72817490.860000029</v>
      </c>
      <c r="H12" s="52">
        <f t="shared" si="0"/>
        <v>321889012.13000029</v>
      </c>
    </row>
    <row r="13" spans="1:8" x14ac:dyDescent="0.2">
      <c r="A13" s="4"/>
      <c r="B13" s="51"/>
      <c r="C13" s="52"/>
      <c r="D13" s="52"/>
      <c r="E13" s="52"/>
      <c r="F13" s="52"/>
      <c r="G13" s="52"/>
      <c r="H13" s="52"/>
    </row>
    <row r="14" spans="1:8" x14ac:dyDescent="0.2">
      <c r="A14" s="4"/>
      <c r="B14" s="51"/>
      <c r="C14" s="52"/>
      <c r="D14" s="52"/>
      <c r="E14" s="52"/>
      <c r="F14" s="52"/>
      <c r="G14" s="52"/>
      <c r="H14" s="52"/>
    </row>
    <row r="15" spans="1:8" x14ac:dyDescent="0.2">
      <c r="A15" s="4"/>
      <c r="B15" s="53"/>
      <c r="C15" s="54"/>
      <c r="D15" s="54"/>
      <c r="E15" s="54"/>
      <c r="F15" s="54"/>
      <c r="G15" s="54"/>
      <c r="H15" s="54"/>
    </row>
    <row r="16" spans="1:8" x14ac:dyDescent="0.2">
      <c r="A16" s="21"/>
      <c r="B16" s="55" t="s">
        <v>53</v>
      </c>
      <c r="C16" s="56">
        <f>SUM(C7:C15)</f>
        <v>4007116009.9899998</v>
      </c>
      <c r="D16" s="56">
        <f t="shared" ref="D16:H16" si="1">SUM(D7:D15)</f>
        <v>207586907.9600001</v>
      </c>
      <c r="E16" s="56">
        <f t="shared" si="1"/>
        <v>4214702917.9499979</v>
      </c>
      <c r="F16" s="56">
        <f t="shared" si="1"/>
        <v>735583767.68000054</v>
      </c>
      <c r="G16" s="56">
        <f t="shared" si="1"/>
        <v>650579103.22000039</v>
      </c>
      <c r="H16" s="56">
        <f t="shared" si="1"/>
        <v>3479119150.2699976</v>
      </c>
    </row>
    <row r="19" spans="1:8" ht="45" customHeight="1" x14ac:dyDescent="0.2">
      <c r="A19" s="57" t="s">
        <v>131</v>
      </c>
      <c r="B19" s="58"/>
      <c r="C19" s="58"/>
      <c r="D19" s="58"/>
      <c r="E19" s="58"/>
      <c r="F19" s="58"/>
      <c r="G19" s="58"/>
      <c r="H19" s="59"/>
    </row>
    <row r="21" spans="1:8" x14ac:dyDescent="0.2">
      <c r="A21" s="62" t="s">
        <v>54</v>
      </c>
      <c r="B21" s="63"/>
      <c r="C21" s="57" t="s">
        <v>60</v>
      </c>
      <c r="D21" s="58"/>
      <c r="E21" s="58"/>
      <c r="F21" s="58"/>
      <c r="G21" s="59"/>
      <c r="H21" s="60" t="s">
        <v>59</v>
      </c>
    </row>
    <row r="22" spans="1:8" ht="22.5" x14ac:dyDescent="0.2">
      <c r="A22" s="64"/>
      <c r="B22" s="65"/>
      <c r="C22" s="9" t="s">
        <v>55</v>
      </c>
      <c r="D22" s="9" t="s">
        <v>125</v>
      </c>
      <c r="E22" s="9" t="s">
        <v>56</v>
      </c>
      <c r="F22" s="9" t="s">
        <v>57</v>
      </c>
      <c r="G22" s="9" t="s">
        <v>58</v>
      </c>
      <c r="H22" s="61"/>
    </row>
    <row r="23" spans="1:8" x14ac:dyDescent="0.2">
      <c r="A23" s="66"/>
      <c r="B23" s="67"/>
      <c r="C23" s="10">
        <v>1</v>
      </c>
      <c r="D23" s="10">
        <v>2</v>
      </c>
      <c r="E23" s="10" t="s">
        <v>126</v>
      </c>
      <c r="F23" s="10">
        <v>4</v>
      </c>
      <c r="G23" s="10">
        <v>5</v>
      </c>
      <c r="H23" s="10" t="s">
        <v>127</v>
      </c>
    </row>
    <row r="24" spans="1:8" x14ac:dyDescent="0.2">
      <c r="A24" s="23"/>
      <c r="B24" s="24"/>
      <c r="C24" s="28"/>
      <c r="D24" s="28"/>
      <c r="E24" s="28"/>
      <c r="F24" s="28"/>
      <c r="G24" s="28"/>
      <c r="H24" s="28"/>
    </row>
    <row r="25" spans="1:8" x14ac:dyDescent="0.2">
      <c r="A25" s="4" t="s">
        <v>8</v>
      </c>
      <c r="B25" s="2"/>
      <c r="C25" s="29"/>
      <c r="D25" s="29"/>
      <c r="E25" s="29"/>
      <c r="F25" s="29"/>
      <c r="G25" s="29"/>
      <c r="H25" s="29"/>
    </row>
    <row r="26" spans="1:8" x14ac:dyDescent="0.2">
      <c r="A26" s="4" t="s">
        <v>9</v>
      </c>
      <c r="B26" s="2"/>
      <c r="C26" s="29"/>
      <c r="D26" s="29"/>
      <c r="E26" s="29"/>
      <c r="F26" s="29"/>
      <c r="G26" s="29"/>
      <c r="H26" s="29"/>
    </row>
    <row r="27" spans="1:8" x14ac:dyDescent="0.2">
      <c r="A27" s="4" t="s">
        <v>10</v>
      </c>
      <c r="B27" s="2"/>
      <c r="C27" s="29"/>
      <c r="D27" s="29"/>
      <c r="E27" s="29"/>
      <c r="F27" s="29"/>
      <c r="G27" s="29"/>
      <c r="H27" s="29"/>
    </row>
    <row r="28" spans="1:8" x14ac:dyDescent="0.2">
      <c r="A28" s="4" t="s">
        <v>11</v>
      </c>
      <c r="B28" s="2"/>
      <c r="C28" s="29">
        <v>4007116009.9900146</v>
      </c>
      <c r="D28" s="29">
        <v>207586907.95999956</v>
      </c>
      <c r="E28" s="29">
        <v>4214702917.9500165</v>
      </c>
      <c r="F28" s="29">
        <v>735583767.67999816</v>
      </c>
      <c r="G28" s="29">
        <v>650579103.21999776</v>
      </c>
      <c r="H28" s="29">
        <v>3479119150.2700186</v>
      </c>
    </row>
    <row r="29" spans="1:8" x14ac:dyDescent="0.2">
      <c r="A29" s="4"/>
      <c r="B29" s="2"/>
      <c r="C29" s="30"/>
      <c r="D29" s="30"/>
      <c r="E29" s="30"/>
      <c r="F29" s="30"/>
      <c r="G29" s="30"/>
      <c r="H29" s="30"/>
    </row>
    <row r="30" spans="1:8" x14ac:dyDescent="0.2">
      <c r="A30" s="21"/>
      <c r="B30" s="42" t="s">
        <v>53</v>
      </c>
      <c r="C30" s="56">
        <v>4007116009.9900146</v>
      </c>
      <c r="D30" s="56">
        <v>207586907.95999956</v>
      </c>
      <c r="E30" s="56">
        <v>4214702917.9500165</v>
      </c>
      <c r="F30" s="56">
        <v>735583767.67999816</v>
      </c>
      <c r="G30" s="56">
        <v>650579103.21999776</v>
      </c>
      <c r="H30" s="56">
        <v>3479119150.2700186</v>
      </c>
    </row>
    <row r="33" spans="1:8" ht="45" customHeight="1" x14ac:dyDescent="0.2">
      <c r="A33" s="57" t="s">
        <v>128</v>
      </c>
      <c r="B33" s="58"/>
      <c r="C33" s="58"/>
      <c r="D33" s="58"/>
      <c r="E33" s="58"/>
      <c r="F33" s="58"/>
      <c r="G33" s="58"/>
      <c r="H33" s="59"/>
    </row>
    <row r="34" spans="1:8" x14ac:dyDescent="0.2">
      <c r="A34" s="62" t="s">
        <v>54</v>
      </c>
      <c r="B34" s="63"/>
      <c r="C34" s="57" t="s">
        <v>60</v>
      </c>
      <c r="D34" s="58"/>
      <c r="E34" s="58"/>
      <c r="F34" s="58"/>
      <c r="G34" s="59"/>
      <c r="H34" s="60" t="s">
        <v>59</v>
      </c>
    </row>
    <row r="35" spans="1:8" ht="22.5" x14ac:dyDescent="0.2">
      <c r="A35" s="64"/>
      <c r="B35" s="65"/>
      <c r="C35" s="9" t="s">
        <v>55</v>
      </c>
      <c r="D35" s="9" t="s">
        <v>125</v>
      </c>
      <c r="E35" s="9" t="s">
        <v>56</v>
      </c>
      <c r="F35" s="9" t="s">
        <v>57</v>
      </c>
      <c r="G35" s="9" t="s">
        <v>58</v>
      </c>
      <c r="H35" s="61"/>
    </row>
    <row r="36" spans="1:8" x14ac:dyDescent="0.2">
      <c r="A36" s="66"/>
      <c r="B36" s="67"/>
      <c r="C36" s="10">
        <v>1</v>
      </c>
      <c r="D36" s="10">
        <v>2</v>
      </c>
      <c r="E36" s="10" t="s">
        <v>126</v>
      </c>
      <c r="F36" s="10">
        <v>4</v>
      </c>
      <c r="G36" s="10">
        <v>5</v>
      </c>
      <c r="H36" s="10" t="s">
        <v>127</v>
      </c>
    </row>
    <row r="37" spans="1:8" x14ac:dyDescent="0.2">
      <c r="A37" s="23"/>
      <c r="B37" s="24"/>
      <c r="C37" s="28"/>
      <c r="D37" s="28"/>
      <c r="E37" s="28"/>
      <c r="F37" s="28"/>
      <c r="G37" s="28"/>
      <c r="H37" s="28"/>
    </row>
    <row r="38" spans="1:8" ht="22.5" x14ac:dyDescent="0.2">
      <c r="A38" s="4"/>
      <c r="B38" s="26" t="s">
        <v>13</v>
      </c>
      <c r="C38" s="29"/>
      <c r="D38" s="29"/>
      <c r="E38" s="29"/>
      <c r="F38" s="29"/>
      <c r="G38" s="29"/>
      <c r="H38" s="29"/>
    </row>
    <row r="39" spans="1:8" x14ac:dyDescent="0.2">
      <c r="A39" s="4"/>
      <c r="B39" s="26"/>
      <c r="C39" s="29"/>
      <c r="D39" s="29"/>
      <c r="E39" s="29"/>
      <c r="F39" s="29"/>
      <c r="G39" s="29"/>
      <c r="H39" s="29"/>
    </row>
    <row r="40" spans="1:8" x14ac:dyDescent="0.2">
      <c r="A40" s="4"/>
      <c r="B40" s="26" t="s">
        <v>12</v>
      </c>
      <c r="C40" s="29"/>
      <c r="D40" s="29"/>
      <c r="E40" s="29"/>
      <c r="F40" s="29"/>
      <c r="G40" s="29"/>
      <c r="H40" s="29"/>
    </row>
    <row r="41" spans="1:8" x14ac:dyDescent="0.2">
      <c r="A41" s="4"/>
      <c r="B41" s="26"/>
      <c r="C41" s="29"/>
      <c r="D41" s="29"/>
      <c r="E41" s="29"/>
      <c r="F41" s="29"/>
      <c r="G41" s="29"/>
      <c r="H41" s="29"/>
    </row>
    <row r="42" spans="1:8" ht="22.5" x14ac:dyDescent="0.2">
      <c r="A42" s="4"/>
      <c r="B42" s="26" t="s">
        <v>14</v>
      </c>
      <c r="C42" s="29"/>
      <c r="D42" s="29"/>
      <c r="E42" s="29"/>
      <c r="F42" s="29"/>
      <c r="G42" s="29"/>
      <c r="H42" s="29"/>
    </row>
    <row r="43" spans="1:8" x14ac:dyDescent="0.2">
      <c r="A43" s="4"/>
      <c r="B43" s="26"/>
      <c r="C43" s="29"/>
      <c r="D43" s="29"/>
      <c r="E43" s="29"/>
      <c r="F43" s="29"/>
      <c r="G43" s="29"/>
      <c r="H43" s="29"/>
    </row>
    <row r="44" spans="1:8" ht="22.5" x14ac:dyDescent="0.2">
      <c r="A44" s="4"/>
      <c r="B44" s="26" t="s">
        <v>26</v>
      </c>
      <c r="C44" s="29"/>
      <c r="D44" s="29"/>
      <c r="E44" s="29"/>
      <c r="F44" s="29"/>
      <c r="G44" s="29"/>
      <c r="H44" s="29"/>
    </row>
    <row r="45" spans="1:8" x14ac:dyDescent="0.2">
      <c r="A45" s="4"/>
      <c r="B45" s="26"/>
      <c r="C45" s="29"/>
      <c r="D45" s="29"/>
      <c r="E45" s="29"/>
      <c r="F45" s="29"/>
      <c r="G45" s="29"/>
      <c r="H45" s="29"/>
    </row>
    <row r="46" spans="1:8" ht="22.5" x14ac:dyDescent="0.2">
      <c r="A46" s="4"/>
      <c r="B46" s="26" t="s">
        <v>27</v>
      </c>
      <c r="C46" s="29"/>
      <c r="D46" s="29"/>
      <c r="E46" s="29"/>
      <c r="F46" s="29"/>
      <c r="G46" s="29"/>
      <c r="H46" s="29"/>
    </row>
    <row r="47" spans="1:8" x14ac:dyDescent="0.2">
      <c r="A47" s="4"/>
      <c r="B47" s="26"/>
      <c r="C47" s="29"/>
      <c r="D47" s="29"/>
      <c r="E47" s="29"/>
      <c r="F47" s="29"/>
      <c r="G47" s="29"/>
      <c r="H47" s="29"/>
    </row>
    <row r="48" spans="1:8" ht="22.5" x14ac:dyDescent="0.2">
      <c r="A48" s="4"/>
      <c r="B48" s="26" t="s">
        <v>34</v>
      </c>
      <c r="C48" s="29"/>
      <c r="D48" s="29"/>
      <c r="E48" s="29"/>
      <c r="F48" s="29"/>
      <c r="G48" s="29"/>
      <c r="H48" s="29"/>
    </row>
    <row r="49" spans="1:8" x14ac:dyDescent="0.2">
      <c r="A49" s="4"/>
      <c r="B49" s="26"/>
      <c r="C49" s="29"/>
      <c r="D49" s="29"/>
      <c r="E49" s="29"/>
      <c r="F49" s="29"/>
      <c r="G49" s="29"/>
      <c r="H49" s="29"/>
    </row>
    <row r="50" spans="1:8" x14ac:dyDescent="0.2">
      <c r="A50" s="4"/>
      <c r="B50" s="26" t="s">
        <v>15</v>
      </c>
      <c r="C50" s="29"/>
      <c r="D50" s="29"/>
      <c r="E50" s="29"/>
      <c r="F50" s="29"/>
      <c r="G50" s="29"/>
      <c r="H50" s="29"/>
    </row>
    <row r="51" spans="1:8" x14ac:dyDescent="0.2">
      <c r="A51" s="25"/>
      <c r="B51" s="27"/>
      <c r="C51" s="30"/>
      <c r="D51" s="30"/>
      <c r="E51" s="30"/>
      <c r="F51" s="30"/>
      <c r="G51" s="30"/>
      <c r="H51" s="30"/>
    </row>
    <row r="52" spans="1:8" x14ac:dyDescent="0.2">
      <c r="A52" s="21"/>
      <c r="B52" s="42" t="s">
        <v>53</v>
      </c>
      <c r="C52" s="19"/>
      <c r="D52" s="19"/>
      <c r="E52" s="19"/>
      <c r="F52" s="19"/>
      <c r="G52" s="19"/>
      <c r="H52" s="19"/>
    </row>
  </sheetData>
  <sheetProtection formatCells="0" formatColumns="0" formatRows="0" insertRows="0" deleteRows="0" autoFilter="0"/>
  <mergeCells count="12">
    <mergeCell ref="A1:H1"/>
    <mergeCell ref="A3:B5"/>
    <mergeCell ref="A19:H19"/>
    <mergeCell ref="A21:B23"/>
    <mergeCell ref="C3:G3"/>
    <mergeCell ref="H3:H4"/>
    <mergeCell ref="A33:H33"/>
    <mergeCell ref="A34:B36"/>
    <mergeCell ref="C34:G34"/>
    <mergeCell ref="H34:H35"/>
    <mergeCell ref="C21:G21"/>
    <mergeCell ref="H21:H22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showGridLines="0" workbookViewId="0">
      <selection activeCell="C10" sqref="C10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7" t="s">
        <v>138</v>
      </c>
      <c r="B1" s="58"/>
      <c r="C1" s="58"/>
      <c r="D1" s="58"/>
      <c r="E1" s="58"/>
      <c r="F1" s="58"/>
      <c r="G1" s="58"/>
      <c r="H1" s="59"/>
    </row>
    <row r="2" spans="1:8" x14ac:dyDescent="0.2">
      <c r="A2" s="62" t="s">
        <v>54</v>
      </c>
      <c r="B2" s="63"/>
      <c r="C2" s="57" t="s">
        <v>60</v>
      </c>
      <c r="D2" s="58"/>
      <c r="E2" s="58"/>
      <c r="F2" s="58"/>
      <c r="G2" s="59"/>
      <c r="H2" s="60" t="s">
        <v>59</v>
      </c>
    </row>
    <row r="3" spans="1:8" ht="24.95" customHeight="1" x14ac:dyDescent="0.2">
      <c r="A3" s="64"/>
      <c r="B3" s="65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61"/>
    </row>
    <row r="4" spans="1:8" x14ac:dyDescent="0.2">
      <c r="A4" s="66"/>
      <c r="B4" s="67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39"/>
      <c r="B5" s="40"/>
      <c r="C5" s="14"/>
      <c r="D5" s="14"/>
      <c r="E5" s="14"/>
      <c r="F5" s="14"/>
      <c r="G5" s="14"/>
      <c r="H5" s="14"/>
    </row>
    <row r="6" spans="1:8" x14ac:dyDescent="0.2">
      <c r="A6" s="36" t="s">
        <v>16</v>
      </c>
      <c r="B6" s="34"/>
      <c r="C6" s="52">
        <f>SUM(C7:C14)</f>
        <v>0</v>
      </c>
      <c r="D6" s="52">
        <f t="shared" ref="D6:H6" si="0">SUM(D7:D14)</f>
        <v>0</v>
      </c>
      <c r="E6" s="52">
        <f t="shared" si="0"/>
        <v>0</v>
      </c>
      <c r="F6" s="52">
        <f t="shared" si="0"/>
        <v>0</v>
      </c>
      <c r="G6" s="52">
        <f t="shared" si="0"/>
        <v>0</v>
      </c>
      <c r="H6" s="52">
        <f t="shared" si="0"/>
        <v>0</v>
      </c>
    </row>
    <row r="7" spans="1:8" x14ac:dyDescent="0.2">
      <c r="A7" s="33"/>
      <c r="B7" s="37" t="s">
        <v>42</v>
      </c>
      <c r="C7" s="52">
        <v>0</v>
      </c>
      <c r="D7" s="52">
        <v>0</v>
      </c>
      <c r="E7" s="52">
        <v>0</v>
      </c>
      <c r="F7" s="52">
        <v>0</v>
      </c>
      <c r="G7" s="52">
        <v>0</v>
      </c>
      <c r="H7" s="52">
        <f>E7-F7</f>
        <v>0</v>
      </c>
    </row>
    <row r="8" spans="1:8" x14ac:dyDescent="0.2">
      <c r="A8" s="33"/>
      <c r="B8" s="37" t="s">
        <v>17</v>
      </c>
      <c r="C8" s="52">
        <v>0</v>
      </c>
      <c r="D8" s="52">
        <v>0</v>
      </c>
      <c r="E8" s="52">
        <v>0</v>
      </c>
      <c r="F8" s="52">
        <v>0</v>
      </c>
      <c r="G8" s="52">
        <v>0</v>
      </c>
      <c r="H8" s="52">
        <f t="shared" ref="H8:H14" si="1">E8-F8</f>
        <v>0</v>
      </c>
    </row>
    <row r="9" spans="1:8" x14ac:dyDescent="0.2">
      <c r="A9" s="33"/>
      <c r="B9" s="37" t="s">
        <v>43</v>
      </c>
      <c r="C9" s="52">
        <v>0</v>
      </c>
      <c r="D9" s="52">
        <v>0</v>
      </c>
      <c r="E9" s="52">
        <v>0</v>
      </c>
      <c r="F9" s="52">
        <v>0</v>
      </c>
      <c r="G9" s="52">
        <v>0</v>
      </c>
      <c r="H9" s="52">
        <f t="shared" si="1"/>
        <v>0</v>
      </c>
    </row>
    <row r="10" spans="1:8" x14ac:dyDescent="0.2">
      <c r="A10" s="33"/>
      <c r="B10" s="37" t="s">
        <v>3</v>
      </c>
      <c r="C10" s="52">
        <v>0</v>
      </c>
      <c r="D10" s="52">
        <v>0</v>
      </c>
      <c r="E10" s="52">
        <v>0</v>
      </c>
      <c r="F10" s="52">
        <v>0</v>
      </c>
      <c r="G10" s="52">
        <v>0</v>
      </c>
      <c r="H10" s="52">
        <f t="shared" si="1"/>
        <v>0</v>
      </c>
    </row>
    <row r="11" spans="1:8" x14ac:dyDescent="0.2">
      <c r="A11" s="33"/>
      <c r="B11" s="37" t="s">
        <v>23</v>
      </c>
      <c r="C11" s="52">
        <v>0</v>
      </c>
      <c r="D11" s="52">
        <v>0</v>
      </c>
      <c r="E11" s="52">
        <v>0</v>
      </c>
      <c r="F11" s="52">
        <v>0</v>
      </c>
      <c r="G11" s="52">
        <v>0</v>
      </c>
      <c r="H11" s="52">
        <f t="shared" si="1"/>
        <v>0</v>
      </c>
    </row>
    <row r="12" spans="1:8" x14ac:dyDescent="0.2">
      <c r="A12" s="33"/>
      <c r="B12" s="37" t="s">
        <v>18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  <c r="H12" s="52">
        <f t="shared" si="1"/>
        <v>0</v>
      </c>
    </row>
    <row r="13" spans="1:8" x14ac:dyDescent="0.2">
      <c r="A13" s="33"/>
      <c r="B13" s="37" t="s">
        <v>44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  <c r="H13" s="52">
        <f t="shared" si="1"/>
        <v>0</v>
      </c>
    </row>
    <row r="14" spans="1:8" x14ac:dyDescent="0.2">
      <c r="A14" s="33"/>
      <c r="B14" s="37" t="s">
        <v>19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  <c r="H14" s="52">
        <f t="shared" si="1"/>
        <v>0</v>
      </c>
    </row>
    <row r="15" spans="1:8" x14ac:dyDescent="0.2">
      <c r="A15" s="35"/>
      <c r="B15" s="37"/>
      <c r="C15" s="52"/>
      <c r="D15" s="52"/>
      <c r="E15" s="52"/>
      <c r="F15" s="52"/>
      <c r="G15" s="52"/>
      <c r="H15" s="52"/>
    </row>
    <row r="16" spans="1:8" x14ac:dyDescent="0.2">
      <c r="A16" s="36" t="s">
        <v>20</v>
      </c>
      <c r="B16" s="38"/>
      <c r="C16" s="52">
        <f>SUM(C17:C23)</f>
        <v>3660162746.9600267</v>
      </c>
      <c r="D16" s="52">
        <f t="shared" ref="D16:G16" si="2">SUM(D17:D23)</f>
        <v>110637703.59000023</v>
      </c>
      <c r="E16" s="52">
        <f t="shared" si="2"/>
        <v>3770800450.5500121</v>
      </c>
      <c r="F16" s="52">
        <f t="shared" si="2"/>
        <v>691237945.14999902</v>
      </c>
      <c r="G16" s="52">
        <f t="shared" si="2"/>
        <v>612389485.38999927</v>
      </c>
      <c r="H16" s="52">
        <f>SUM(H17:H23)</f>
        <v>3079562505.400013</v>
      </c>
    </row>
    <row r="17" spans="1:8" x14ac:dyDescent="0.2">
      <c r="A17" s="33"/>
      <c r="B17" s="37" t="s">
        <v>45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  <c r="H17" s="52">
        <f t="shared" ref="H17:H23" si="3">E17-F17</f>
        <v>0</v>
      </c>
    </row>
    <row r="18" spans="1:8" x14ac:dyDescent="0.2">
      <c r="A18" s="33"/>
      <c r="B18" s="37" t="s">
        <v>28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  <c r="H18" s="52">
        <f t="shared" si="3"/>
        <v>0</v>
      </c>
    </row>
    <row r="19" spans="1:8" x14ac:dyDescent="0.2">
      <c r="A19" s="33"/>
      <c r="B19" s="37" t="s">
        <v>21</v>
      </c>
      <c r="C19" s="52">
        <v>0</v>
      </c>
      <c r="D19" s="52">
        <v>0</v>
      </c>
      <c r="E19" s="52">
        <v>0</v>
      </c>
      <c r="F19" s="52">
        <v>0</v>
      </c>
      <c r="G19" s="52">
        <v>0</v>
      </c>
      <c r="H19" s="52">
        <f t="shared" si="3"/>
        <v>0</v>
      </c>
    </row>
    <row r="20" spans="1:8" x14ac:dyDescent="0.2">
      <c r="A20" s="33"/>
      <c r="B20" s="37" t="s">
        <v>46</v>
      </c>
      <c r="C20" s="52">
        <v>0</v>
      </c>
      <c r="D20" s="52">
        <v>0</v>
      </c>
      <c r="E20" s="52">
        <v>0</v>
      </c>
      <c r="F20" s="52">
        <v>0</v>
      </c>
      <c r="G20" s="52">
        <v>0</v>
      </c>
      <c r="H20" s="52">
        <f t="shared" si="3"/>
        <v>0</v>
      </c>
    </row>
    <row r="21" spans="1:8" x14ac:dyDescent="0.2">
      <c r="A21" s="33"/>
      <c r="B21" s="37" t="s">
        <v>47</v>
      </c>
      <c r="C21" s="52">
        <v>3660162746.9600267</v>
      </c>
      <c r="D21" s="52">
        <v>110637703.59000023</v>
      </c>
      <c r="E21" s="52">
        <v>3770800450.5500121</v>
      </c>
      <c r="F21" s="52">
        <v>691237945.14999902</v>
      </c>
      <c r="G21" s="52">
        <v>612389485.38999927</v>
      </c>
      <c r="H21" s="52">
        <f>E21-F21</f>
        <v>3079562505.400013</v>
      </c>
    </row>
    <row r="22" spans="1:8" x14ac:dyDescent="0.2">
      <c r="A22" s="33"/>
      <c r="B22" s="37" t="s">
        <v>48</v>
      </c>
      <c r="C22" s="52">
        <v>0</v>
      </c>
      <c r="D22" s="52">
        <v>0</v>
      </c>
      <c r="E22" s="52">
        <v>0</v>
      </c>
      <c r="F22" s="52">
        <v>0</v>
      </c>
      <c r="G22" s="52">
        <v>0</v>
      </c>
      <c r="H22" s="52">
        <f t="shared" si="3"/>
        <v>0</v>
      </c>
    </row>
    <row r="23" spans="1:8" x14ac:dyDescent="0.2">
      <c r="A23" s="33"/>
      <c r="B23" s="37" t="s">
        <v>4</v>
      </c>
      <c r="C23" s="52">
        <v>0</v>
      </c>
      <c r="D23" s="52">
        <v>0</v>
      </c>
      <c r="E23" s="52">
        <v>0</v>
      </c>
      <c r="F23" s="52">
        <v>0</v>
      </c>
      <c r="G23" s="52">
        <v>0</v>
      </c>
      <c r="H23" s="52">
        <f t="shared" si="3"/>
        <v>0</v>
      </c>
    </row>
    <row r="24" spans="1:8" x14ac:dyDescent="0.2">
      <c r="A24" s="35"/>
      <c r="B24" s="37"/>
      <c r="C24" s="52"/>
      <c r="D24" s="52"/>
      <c r="E24" s="52"/>
      <c r="F24" s="52"/>
      <c r="G24" s="52"/>
      <c r="H24" s="52"/>
    </row>
    <row r="25" spans="1:8" x14ac:dyDescent="0.2">
      <c r="A25" s="36" t="s">
        <v>49</v>
      </c>
      <c r="B25" s="38"/>
      <c r="C25" s="52">
        <f>SUM(C26:C34)</f>
        <v>346953263.02999991</v>
      </c>
      <c r="D25" s="52">
        <f t="shared" ref="D25:H25" si="4">SUM(D26:D34)</f>
        <v>96949204.370000035</v>
      </c>
      <c r="E25" s="52">
        <f t="shared" si="4"/>
        <v>443902467.39999866</v>
      </c>
      <c r="F25" s="52">
        <f t="shared" si="4"/>
        <v>44345822.529999986</v>
      </c>
      <c r="G25" s="52">
        <f t="shared" si="4"/>
        <v>38189617.829999961</v>
      </c>
      <c r="H25" s="52">
        <f t="shared" si="4"/>
        <v>399556644.86999869</v>
      </c>
    </row>
    <row r="26" spans="1:8" x14ac:dyDescent="0.2">
      <c r="A26" s="33"/>
      <c r="B26" s="37" t="s">
        <v>29</v>
      </c>
      <c r="C26" s="52">
        <v>0</v>
      </c>
      <c r="D26" s="52">
        <v>0</v>
      </c>
      <c r="E26" s="52">
        <v>0</v>
      </c>
      <c r="F26" s="52">
        <v>0</v>
      </c>
      <c r="G26" s="52">
        <v>0</v>
      </c>
      <c r="H26" s="52">
        <f t="shared" ref="H26:H34" si="5">E26-F26</f>
        <v>0</v>
      </c>
    </row>
    <row r="27" spans="1:8" x14ac:dyDescent="0.2">
      <c r="A27" s="33"/>
      <c r="B27" s="37" t="s">
        <v>24</v>
      </c>
      <c r="C27" s="52">
        <v>0</v>
      </c>
      <c r="D27" s="52">
        <v>0</v>
      </c>
      <c r="E27" s="52">
        <v>0</v>
      </c>
      <c r="F27" s="52">
        <v>0</v>
      </c>
      <c r="G27" s="52">
        <v>0</v>
      </c>
      <c r="H27" s="52">
        <f t="shared" si="5"/>
        <v>0</v>
      </c>
    </row>
    <row r="28" spans="1:8" x14ac:dyDescent="0.2">
      <c r="A28" s="33"/>
      <c r="B28" s="37" t="s">
        <v>30</v>
      </c>
      <c r="C28" s="52">
        <v>0</v>
      </c>
      <c r="D28" s="52">
        <v>0</v>
      </c>
      <c r="E28" s="52">
        <v>0</v>
      </c>
      <c r="F28" s="52">
        <v>0</v>
      </c>
      <c r="G28" s="52">
        <v>0</v>
      </c>
      <c r="H28" s="52">
        <f t="shared" si="5"/>
        <v>0</v>
      </c>
    </row>
    <row r="29" spans="1:8" x14ac:dyDescent="0.2">
      <c r="A29" s="33"/>
      <c r="B29" s="37" t="s">
        <v>50</v>
      </c>
      <c r="C29" s="52">
        <v>0</v>
      </c>
      <c r="D29" s="52">
        <v>0</v>
      </c>
      <c r="E29" s="52">
        <v>0</v>
      </c>
      <c r="F29" s="52">
        <v>0</v>
      </c>
      <c r="G29" s="52">
        <v>0</v>
      </c>
      <c r="H29" s="52">
        <f t="shared" si="5"/>
        <v>0</v>
      </c>
    </row>
    <row r="30" spans="1:8" x14ac:dyDescent="0.2">
      <c r="A30" s="33"/>
      <c r="B30" s="37" t="s">
        <v>22</v>
      </c>
      <c r="C30" s="52">
        <v>0</v>
      </c>
      <c r="D30" s="52">
        <v>0</v>
      </c>
      <c r="E30" s="52">
        <v>0</v>
      </c>
      <c r="F30" s="52">
        <v>0</v>
      </c>
      <c r="G30" s="52">
        <v>0</v>
      </c>
      <c r="H30" s="52">
        <f t="shared" si="5"/>
        <v>0</v>
      </c>
    </row>
    <row r="31" spans="1:8" x14ac:dyDescent="0.2">
      <c r="A31" s="33"/>
      <c r="B31" s="37" t="s">
        <v>5</v>
      </c>
      <c r="C31" s="52">
        <v>0</v>
      </c>
      <c r="D31" s="52">
        <v>0</v>
      </c>
      <c r="E31" s="52">
        <v>0</v>
      </c>
      <c r="F31" s="52">
        <v>0</v>
      </c>
      <c r="G31" s="52">
        <v>0</v>
      </c>
      <c r="H31" s="52">
        <f t="shared" si="5"/>
        <v>0</v>
      </c>
    </row>
    <row r="32" spans="1:8" x14ac:dyDescent="0.2">
      <c r="A32" s="33"/>
      <c r="B32" s="37" t="s">
        <v>6</v>
      </c>
      <c r="C32" s="52">
        <v>0</v>
      </c>
      <c r="D32" s="52">
        <v>0</v>
      </c>
      <c r="E32" s="52">
        <v>0</v>
      </c>
      <c r="F32" s="52">
        <v>0</v>
      </c>
      <c r="G32" s="52">
        <v>0</v>
      </c>
      <c r="H32" s="52">
        <f t="shared" si="5"/>
        <v>0</v>
      </c>
    </row>
    <row r="33" spans="1:8" x14ac:dyDescent="0.2">
      <c r="A33" s="33"/>
      <c r="B33" s="37" t="s">
        <v>51</v>
      </c>
      <c r="C33" s="52">
        <v>346953263.02999991</v>
      </c>
      <c r="D33" s="52">
        <v>96949204.370000035</v>
      </c>
      <c r="E33" s="52">
        <v>443902467.39999866</v>
      </c>
      <c r="F33" s="52">
        <v>44345822.529999986</v>
      </c>
      <c r="G33" s="52">
        <v>38189617.829999961</v>
      </c>
      <c r="H33" s="52">
        <f>E33-F33</f>
        <v>399556644.86999869</v>
      </c>
    </row>
    <row r="34" spans="1:8" x14ac:dyDescent="0.2">
      <c r="A34" s="33"/>
      <c r="B34" s="37" t="s">
        <v>31</v>
      </c>
      <c r="C34" s="52">
        <v>0</v>
      </c>
      <c r="D34" s="52">
        <v>0</v>
      </c>
      <c r="E34" s="52">
        <v>0</v>
      </c>
      <c r="F34" s="52">
        <v>0</v>
      </c>
      <c r="G34" s="52">
        <v>0</v>
      </c>
      <c r="H34" s="52">
        <f t="shared" si="5"/>
        <v>0</v>
      </c>
    </row>
    <row r="35" spans="1:8" x14ac:dyDescent="0.2">
      <c r="A35" s="35"/>
      <c r="B35" s="37"/>
      <c r="C35" s="52"/>
      <c r="D35" s="52"/>
      <c r="E35" s="52"/>
      <c r="F35" s="52"/>
      <c r="G35" s="52"/>
      <c r="H35" s="52"/>
    </row>
    <row r="36" spans="1:8" x14ac:dyDescent="0.2">
      <c r="A36" s="36" t="s">
        <v>32</v>
      </c>
      <c r="B36" s="38"/>
      <c r="C36" s="52">
        <f>SUM(C37:C40)</f>
        <v>0</v>
      </c>
      <c r="D36" s="52">
        <f t="shared" ref="D36:H36" si="6">SUM(D37:D40)</f>
        <v>0</v>
      </c>
      <c r="E36" s="52">
        <f t="shared" si="6"/>
        <v>0</v>
      </c>
      <c r="F36" s="52">
        <f t="shared" si="6"/>
        <v>0</v>
      </c>
      <c r="G36" s="52">
        <f t="shared" si="6"/>
        <v>0</v>
      </c>
      <c r="H36" s="52">
        <f t="shared" si="6"/>
        <v>0</v>
      </c>
    </row>
    <row r="37" spans="1:8" x14ac:dyDescent="0.2">
      <c r="A37" s="33"/>
      <c r="B37" s="37" t="s">
        <v>52</v>
      </c>
      <c r="C37" s="52">
        <v>0</v>
      </c>
      <c r="D37" s="52">
        <v>0</v>
      </c>
      <c r="E37" s="52">
        <v>0</v>
      </c>
      <c r="F37" s="52">
        <v>0</v>
      </c>
      <c r="G37" s="52">
        <v>0</v>
      </c>
      <c r="H37" s="52">
        <f t="shared" ref="H37:H40" si="7">E37-F37</f>
        <v>0</v>
      </c>
    </row>
    <row r="38" spans="1:8" ht="22.5" x14ac:dyDescent="0.2">
      <c r="A38" s="33"/>
      <c r="B38" s="37" t="s">
        <v>25</v>
      </c>
      <c r="C38" s="52">
        <v>0</v>
      </c>
      <c r="D38" s="52">
        <v>0</v>
      </c>
      <c r="E38" s="52">
        <v>0</v>
      </c>
      <c r="F38" s="52">
        <v>0</v>
      </c>
      <c r="G38" s="52">
        <v>0</v>
      </c>
      <c r="H38" s="52">
        <f t="shared" si="7"/>
        <v>0</v>
      </c>
    </row>
    <row r="39" spans="1:8" x14ac:dyDescent="0.2">
      <c r="A39" s="33"/>
      <c r="B39" s="37" t="s">
        <v>33</v>
      </c>
      <c r="C39" s="52">
        <v>0</v>
      </c>
      <c r="D39" s="52">
        <v>0</v>
      </c>
      <c r="E39" s="52">
        <v>0</v>
      </c>
      <c r="F39" s="52">
        <v>0</v>
      </c>
      <c r="G39" s="52">
        <v>0</v>
      </c>
      <c r="H39" s="52">
        <f t="shared" si="7"/>
        <v>0</v>
      </c>
    </row>
    <row r="40" spans="1:8" x14ac:dyDescent="0.2">
      <c r="A40" s="33"/>
      <c r="B40" s="37" t="s">
        <v>7</v>
      </c>
      <c r="C40" s="52">
        <v>0</v>
      </c>
      <c r="D40" s="52">
        <v>0</v>
      </c>
      <c r="E40" s="52">
        <v>0</v>
      </c>
      <c r="F40" s="52">
        <v>0</v>
      </c>
      <c r="G40" s="52">
        <v>0</v>
      </c>
      <c r="H40" s="52">
        <f t="shared" si="7"/>
        <v>0</v>
      </c>
    </row>
    <row r="41" spans="1:8" x14ac:dyDescent="0.2">
      <c r="A41" s="35"/>
      <c r="B41" s="37"/>
      <c r="C41" s="52"/>
      <c r="D41" s="52"/>
      <c r="E41" s="52"/>
      <c r="F41" s="52"/>
      <c r="G41" s="52"/>
      <c r="H41" s="52"/>
    </row>
    <row r="42" spans="1:8" x14ac:dyDescent="0.2">
      <c r="A42" s="41"/>
      <c r="B42" s="42" t="s">
        <v>53</v>
      </c>
      <c r="C42" s="56">
        <f>C36+C25+C16+C6</f>
        <v>4007116009.9900265</v>
      </c>
      <c r="D42" s="56">
        <f>D36+D25+D16+D6</f>
        <v>207586907.96000028</v>
      </c>
      <c r="E42" s="56">
        <f t="shared" ref="E42:H42" si="8">E36+E25+E16+E6</f>
        <v>4214702917.9500108</v>
      </c>
      <c r="F42" s="56">
        <f t="shared" si="8"/>
        <v>735583767.67999899</v>
      </c>
      <c r="G42" s="56">
        <f t="shared" si="8"/>
        <v>650579103.21999919</v>
      </c>
      <c r="H42" s="56">
        <f t="shared" si="8"/>
        <v>3479119150.2700119</v>
      </c>
    </row>
    <row r="43" spans="1:8" x14ac:dyDescent="0.2">
      <c r="A43" s="32"/>
      <c r="B43" s="32"/>
      <c r="C43" s="32"/>
      <c r="D43" s="32"/>
      <c r="E43" s="32"/>
      <c r="F43" s="32"/>
      <c r="G43" s="32"/>
      <c r="H43" s="32"/>
    </row>
    <row r="44" spans="1:8" x14ac:dyDescent="0.2">
      <c r="A44" s="32"/>
      <c r="B44" s="32"/>
      <c r="C44" s="32"/>
      <c r="D44" s="32"/>
      <c r="E44" s="32"/>
      <c r="F44" s="32"/>
      <c r="G44" s="32"/>
      <c r="H44" s="32"/>
    </row>
    <row r="45" spans="1:8" x14ac:dyDescent="0.2">
      <c r="A45" s="32"/>
      <c r="B45" s="32"/>
      <c r="C45" s="32"/>
      <c r="D45" s="32"/>
      <c r="E45" s="32"/>
      <c r="F45" s="32"/>
      <c r="G45" s="32"/>
      <c r="H45" s="32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EF52B4B-1241-46A7-97DB-8CD3172136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DSTI09</cp:lastModifiedBy>
  <cp:lastPrinted>2020-04-28T06:35:14Z</cp:lastPrinted>
  <dcterms:created xsi:type="dcterms:W3CDTF">2014-02-10T03:37:14Z</dcterms:created>
  <dcterms:modified xsi:type="dcterms:W3CDTF">2020-04-28T07:04:22Z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