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\Downloads\Formatos\Vero\"/>
    </mc:Choice>
  </mc:AlternateContent>
  <xr:revisionPtr revIDLastSave="0" documentId="13_ncr:1_{23093F53-05EC-477D-B84C-07C17538EE20}" xr6:coauthVersionLast="46" xr6:coauthVersionMax="46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5" l="1"/>
  <c r="H40" i="5"/>
  <c r="H39" i="5"/>
  <c r="H38" i="5"/>
  <c r="H37" i="5"/>
  <c r="H36" i="5" s="1"/>
  <c r="G36" i="5"/>
  <c r="F36" i="5"/>
  <c r="E36" i="5"/>
  <c r="D36" i="5"/>
  <c r="C36" i="5"/>
  <c r="H34" i="5"/>
  <c r="H32" i="5"/>
  <c r="H31" i="5"/>
  <c r="H30" i="5"/>
  <c r="H29" i="5"/>
  <c r="H28" i="5"/>
  <c r="H27" i="5"/>
  <c r="H26" i="5"/>
  <c r="G25" i="5"/>
  <c r="F25" i="5"/>
  <c r="E25" i="5"/>
  <c r="D25" i="5"/>
  <c r="C25" i="5"/>
  <c r="H23" i="5"/>
  <c r="H22" i="5"/>
  <c r="H21" i="5"/>
  <c r="H20" i="5"/>
  <c r="H19" i="5"/>
  <c r="H18" i="5"/>
  <c r="H17" i="5"/>
  <c r="G16" i="5"/>
  <c r="F16" i="5"/>
  <c r="E16" i="5"/>
  <c r="D16" i="5"/>
  <c r="C16" i="5"/>
  <c r="H14" i="5"/>
  <c r="H13" i="5"/>
  <c r="H12" i="5"/>
  <c r="H11" i="5"/>
  <c r="H10" i="5"/>
  <c r="H9" i="5"/>
  <c r="H8" i="5"/>
  <c r="H7" i="5"/>
  <c r="H6" i="5" s="1"/>
  <c r="G6" i="5"/>
  <c r="F6" i="5"/>
  <c r="E6" i="5"/>
  <c r="D6" i="5"/>
  <c r="C6" i="5"/>
  <c r="D16" i="4"/>
  <c r="E16" i="4"/>
  <c r="F16" i="4"/>
  <c r="G16" i="4"/>
  <c r="H16" i="4"/>
  <c r="C16" i="4"/>
  <c r="H25" i="5" l="1"/>
  <c r="E42" i="5"/>
  <c r="G42" i="5"/>
  <c r="F42" i="5"/>
  <c r="H16" i="5"/>
  <c r="H42" i="5" s="1"/>
  <c r="D42" i="5"/>
  <c r="C42" i="5"/>
  <c r="D16" i="8" l="1"/>
  <c r="E16" i="8"/>
  <c r="F16" i="8"/>
  <c r="G16" i="8"/>
  <c r="H16" i="8"/>
  <c r="C16" i="8"/>
  <c r="D69" i="6"/>
  <c r="E69" i="6"/>
  <c r="F69" i="6"/>
  <c r="G69" i="6"/>
  <c r="H69" i="6"/>
  <c r="C69" i="6"/>
  <c r="D65" i="6"/>
  <c r="E65" i="6"/>
  <c r="F65" i="6"/>
  <c r="G65" i="6"/>
  <c r="H65" i="6"/>
  <c r="C65" i="6"/>
  <c r="D57" i="6"/>
  <c r="E57" i="6"/>
  <c r="F57" i="6"/>
  <c r="G57" i="6"/>
  <c r="H57" i="6"/>
  <c r="C57" i="6"/>
  <c r="D53" i="6"/>
  <c r="E53" i="6"/>
  <c r="E77" i="6" s="1"/>
  <c r="F53" i="6"/>
  <c r="G53" i="6"/>
  <c r="H53" i="6"/>
  <c r="C53" i="6"/>
  <c r="D43" i="6"/>
  <c r="E43" i="6"/>
  <c r="F43" i="6"/>
  <c r="G43" i="6"/>
  <c r="H43" i="6"/>
  <c r="C43" i="6"/>
  <c r="D33" i="6"/>
  <c r="E33" i="6"/>
  <c r="F33" i="6"/>
  <c r="G33" i="6"/>
  <c r="H33" i="6"/>
  <c r="C33" i="6"/>
  <c r="D23" i="6"/>
  <c r="E23" i="6"/>
  <c r="F23" i="6"/>
  <c r="G23" i="6"/>
  <c r="H23" i="6"/>
  <c r="C23" i="6"/>
  <c r="D13" i="6"/>
  <c r="E13" i="6"/>
  <c r="F13" i="6"/>
  <c r="G13" i="6"/>
  <c r="H13" i="6"/>
  <c r="C13" i="6"/>
  <c r="H5" i="6"/>
  <c r="H77" i="6" s="1"/>
  <c r="D5" i="6"/>
  <c r="E5" i="6"/>
  <c r="F5" i="6"/>
  <c r="G5" i="6"/>
  <c r="C5" i="6"/>
  <c r="D77" i="6"/>
  <c r="C77" i="6"/>
  <c r="H76" i="6"/>
  <c r="H7" i="6"/>
  <c r="H8" i="6"/>
  <c r="H9" i="6"/>
  <c r="H10" i="6"/>
  <c r="H11" i="6"/>
  <c r="H12" i="6"/>
  <c r="H14" i="6"/>
  <c r="H15" i="6"/>
  <c r="H16" i="6"/>
  <c r="H17" i="6"/>
  <c r="H18" i="6"/>
  <c r="H19" i="6"/>
  <c r="H20" i="6"/>
  <c r="H21" i="6"/>
  <c r="H22" i="6"/>
  <c r="H24" i="6"/>
  <c r="H25" i="6"/>
  <c r="H26" i="6"/>
  <c r="H27" i="6"/>
  <c r="H28" i="6"/>
  <c r="H29" i="6"/>
  <c r="H30" i="6"/>
  <c r="H31" i="6"/>
  <c r="H32" i="6"/>
  <c r="H34" i="6"/>
  <c r="H35" i="6"/>
  <c r="H36" i="6"/>
  <c r="H37" i="6"/>
  <c r="H38" i="6"/>
  <c r="H39" i="6"/>
  <c r="H40" i="6"/>
  <c r="H41" i="6"/>
  <c r="H42" i="6"/>
  <c r="H44" i="6"/>
  <c r="H45" i="6"/>
  <c r="H46" i="6"/>
  <c r="H47" i="6"/>
  <c r="H48" i="6"/>
  <c r="H49" i="6"/>
  <c r="H50" i="6"/>
  <c r="H51" i="6"/>
  <c r="H52" i="6"/>
  <c r="H54" i="6"/>
  <c r="H55" i="6"/>
  <c r="H56" i="6"/>
  <c r="H58" i="6"/>
  <c r="H59" i="6"/>
  <c r="H60" i="6"/>
  <c r="H61" i="6"/>
  <c r="H62" i="6"/>
  <c r="H63" i="6"/>
  <c r="H64" i="6"/>
  <c r="H66" i="6"/>
  <c r="H67" i="6"/>
  <c r="H68" i="6"/>
  <c r="H70" i="6"/>
  <c r="H71" i="6"/>
  <c r="H72" i="6"/>
  <c r="H73" i="6"/>
  <c r="H74" i="6"/>
  <c r="H75" i="6"/>
  <c r="H6" i="6"/>
  <c r="F77" i="6" l="1"/>
  <c r="G77" i="6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<sst xmlns="http://schemas.openxmlformats.org/spreadsheetml/2006/main" count="198" uniqueCount="140">
  <si>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</si>
  <si>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</si>
  <si>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</si>
  <si>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</si>
  <si>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</si>
  <si>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</si>
  <si>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</si>
  <si>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</si>
  <si>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</si>
  <si>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</si>
  <si>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</si>
  <si>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</si>
  <si>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</si>
  <si>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</si>
  <si>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</si>
  <si>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</si>
  <si>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</si>
  <si>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</si>
  <si>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</si>
  <si>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</si>
  <si>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</si>
  <si>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</si>
  <si>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</si>
  <si>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</si>
  <si>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</si>
  <si>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</si>
  <si>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</si>
  <si>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</si>
  <si>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</si>
  <si>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</si>
  <si>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</si>
  <si>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</si>
  <si>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</si>
  <si>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</si>
  <si>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</si>
  <si>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</si>
  <si>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</si>
  <si>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</si>
  <si>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</si>
  <si>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</si>
  <si>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</si>
  <si>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</si>
  <si>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</si>
  <si>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</si>
  <si>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</si>
  <si>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</si>
  <si>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</si>
  <si>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</si>
  <si>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</si>
  <si>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</si>
  <si>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</si>
  <si>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</si>
  <si>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</si>
  <si>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</si>
  <si>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</si>
  <si>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</si>
  <si>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</si>
  <si>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</si>
  <si>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</si>
  <si>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</si>
  <si>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</si>
  <si>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</si>
  <si>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</si>
  <si>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</si>
  <si>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</si>
  <si>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</si>
  <si>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</si>
  <si>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</si>
  <si>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</si>
  <si>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</si>
  <si>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</si>
  <si>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</si>
  <si>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</si>
  <si>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</si>
  <si>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</si>
  <si>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</si>
  <si>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</si>
  <si>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</si>
  <si>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</si>
  <si>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</si>
  <si>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</si>
  <si>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</si>
  <si>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</si>
  <si>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</si>
  <si>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</si>
  <si>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</si>
  <si>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</si>
  <si>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</si>
  <si>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</si>
  <si>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</si>
  <si>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</si>
  <si>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</si>
  <si>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</si>
  <si>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</si>
  <si>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</si>
  <si>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</si>
  <si>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</si>
  <si>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</si>
  <si>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</si>
  <si>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</si>
  <si>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</si>
  <si>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</si>
  <si>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</si>
  <si>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</si>
  <si>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</si>
  <si>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</si>
  <si>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</si>
  <si>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</si>
  <si>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</si>
  <si>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</si>
  <si>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</si>
  <si>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</si>
  <si>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</si>
  <si>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</si>
  <si>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</si>
  <si>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</si>
  <si>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</si>
  <si>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</si>
  <si>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</si>
  <si>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</si>
  <si>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</si>
  <si>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</si>
  <si>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</si>
  <si>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</si>
  <si>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</si>
  <si>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</si>
  <si>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</si>
  <si>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</si>
  <si>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
Estado Analítico del Ejercicio del Presupuesto de Egresos
Clasificación por Objeto del Gasto (Capítulo y Concepto)
Del 1 de Enero al 31 de Marzo 2021</t>
  </si>
  <si>
    <t>Universidad de Guanajuato
Estado Analítico del Ejercicio del Presupuesto de Egresos
Clasificación Económica (por Tipo de Gasto)
Del 1 de Enero al 31 de Marzo 2021</t>
  </si>
  <si>
    <t>Gobierno (Federal/Estatal/Municipal) de __________________________
Estado Analítico del Ejercicio del Presupuesto de Egresos
Clasificación Administrativa
Del 1 de Enero al 31 de Marzo 2021</t>
  </si>
  <si>
    <t>Sector Paraestatal del Gobierno (Federal/Estatal/Municipal) de ______________________
Estado Analítico del Ejercicio del Presupuesto de Egresos
Clasificación Administrativa
Del 1 de Enero al 31 de Marzo 2021</t>
  </si>
  <si>
    <t>Universidad de Guanajuato
Estado Analítico del Ejercicio del Presupuesto de Egresos
Clasificación Administrativa
Del 1 de Enero al 31 de Marzo 2021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</si>
  <si>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</si>
  <si>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</si>
  <si>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</si>
  <si>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</si>
  <si>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</si>
  <si>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</si>
  <si>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Funcional (Finalidad y Función)
Del 1 de Enero al 31 de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</si>
</sst>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" fontId="2" fillId="0" borderId="15" xfId="16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showGridLines="0" tabSelected="1" workbookViewId="0">
      <selection activeCell="K1" sqref="K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8" ht="50.1" customHeight="1" x14ac:dyDescent="0.2">
      <c r="A1" s="55" t="s">
        <v>128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9" t="s">
        <v>61</v>
      </c>
      <c r="B5" s="7"/>
      <c r="C5" s="14">
        <f>SUM(C6:C12)</f>
        <v>2893773331.8000002</v>
      </c>
      <c r="D5" s="14">
        <f t="shared" ref="D5:G5" si="0">SUM(D6:D12)</f>
        <v>33596685.740000002</v>
      </c>
      <c r="E5" s="14">
        <f t="shared" si="0"/>
        <v>2927370017.54</v>
      </c>
      <c r="F5" s="14">
        <f t="shared" si="0"/>
        <v>666505863.21000004</v>
      </c>
      <c r="G5" s="14">
        <f t="shared" si="0"/>
        <v>657612833.72000015</v>
      </c>
      <c r="H5" s="14">
        <f>SUM(H6:H12)</f>
        <v>2260864154.3300004</v>
      </c>
    </row>
    <row r="6" spans="1:8" x14ac:dyDescent="0.2">
      <c r="A6" s="5"/>
      <c r="B6" s="11" t="s">
        <v>70</v>
      </c>
      <c r="C6" s="15">
        <v>668580574.98000002</v>
      </c>
      <c r="D6" s="15">
        <v>11780245.75</v>
      </c>
      <c r="E6" s="15">
        <v>680360820.73000002</v>
      </c>
      <c r="F6" s="15">
        <v>182371561.16999999</v>
      </c>
      <c r="G6" s="15">
        <v>182371561.16999999</v>
      </c>
      <c r="H6" s="15">
        <f>E6-F6</f>
        <v>497989259.56000006</v>
      </c>
    </row>
    <row r="7" spans="1:8" x14ac:dyDescent="0.2">
      <c r="A7" s="5"/>
      <c r="B7" s="11" t="s">
        <v>71</v>
      </c>
      <c r="C7" s="15">
        <v>280203393.56</v>
      </c>
      <c r="D7" s="15">
        <v>41815306.310000002</v>
      </c>
      <c r="E7" s="15">
        <v>322018699.87</v>
      </c>
      <c r="F7" s="15">
        <v>70063607.019999996</v>
      </c>
      <c r="G7" s="15">
        <v>69952412.579999998</v>
      </c>
      <c r="H7" s="15">
        <f t="shared" ref="H7:H70" si="1">E7-F7</f>
        <v>251955092.85000002</v>
      </c>
    </row>
    <row r="8" spans="1:8" x14ac:dyDescent="0.2">
      <c r="A8" s="5"/>
      <c r="B8" s="11" t="s">
        <v>72</v>
      </c>
      <c r="C8" s="15">
        <v>333486674.86000001</v>
      </c>
      <c r="D8" s="15">
        <v>-1837102.05</v>
      </c>
      <c r="E8" s="15">
        <v>331649572.81</v>
      </c>
      <c r="F8" s="15">
        <v>62371768.439999998</v>
      </c>
      <c r="G8" s="15">
        <v>62370097.039999999</v>
      </c>
      <c r="H8" s="15">
        <f t="shared" si="1"/>
        <v>269277804.37</v>
      </c>
    </row>
    <row r="9" spans="1:8" x14ac:dyDescent="0.2">
      <c r="A9" s="5"/>
      <c r="B9" s="11" t="s">
        <v>35</v>
      </c>
      <c r="C9" s="15">
        <v>422311158.44999999</v>
      </c>
      <c r="D9" s="15">
        <v>6847439.46</v>
      </c>
      <c r="E9" s="15">
        <v>429158597.91000003</v>
      </c>
      <c r="F9" s="15">
        <v>87261803.030000001</v>
      </c>
      <c r="G9" s="15">
        <v>82756396.730000004</v>
      </c>
      <c r="H9" s="15">
        <f t="shared" si="1"/>
        <v>341896794.88</v>
      </c>
    </row>
    <row r="10" spans="1:8" x14ac:dyDescent="0.2">
      <c r="A10" s="5"/>
      <c r="B10" s="11" t="s">
        <v>73</v>
      </c>
      <c r="C10" s="15">
        <v>845411733</v>
      </c>
      <c r="D10" s="15">
        <v>-17673415.670000002</v>
      </c>
      <c r="E10" s="15">
        <v>827738317.33000004</v>
      </c>
      <c r="F10" s="15">
        <v>182904397.96000001</v>
      </c>
      <c r="G10" s="15">
        <v>178629640.61000001</v>
      </c>
      <c r="H10" s="15">
        <f t="shared" si="1"/>
        <v>644833919.37</v>
      </c>
    </row>
    <row r="11" spans="1:8" x14ac:dyDescent="0.2">
      <c r="A11" s="5"/>
      <c r="B11" s="11" t="s">
        <v>36</v>
      </c>
      <c r="C11" s="15">
        <v>17810000</v>
      </c>
      <c r="D11" s="15">
        <v>-4475272.57</v>
      </c>
      <c r="E11" s="15">
        <v>13334727.43</v>
      </c>
      <c r="F11" s="15">
        <v>0</v>
      </c>
      <c r="G11" s="15">
        <v>0</v>
      </c>
      <c r="H11" s="15">
        <f t="shared" si="1"/>
        <v>13334727.43</v>
      </c>
    </row>
    <row r="12" spans="1:8" x14ac:dyDescent="0.2">
      <c r="A12" s="5"/>
      <c r="B12" s="11" t="s">
        <v>74</v>
      </c>
      <c r="C12" s="15">
        <v>325969796.94999999</v>
      </c>
      <c r="D12" s="15">
        <v>-2860515.49</v>
      </c>
      <c r="E12" s="15">
        <v>323109281.45999998</v>
      </c>
      <c r="F12" s="15">
        <v>81532725.590000004</v>
      </c>
      <c r="G12" s="15">
        <v>81532725.590000004</v>
      </c>
      <c r="H12" s="15">
        <f t="shared" si="1"/>
        <v>241576555.86999997</v>
      </c>
    </row>
    <row r="13" spans="1:8" x14ac:dyDescent="0.2">
      <c r="A13" s="49" t="s">
        <v>62</v>
      </c>
      <c r="B13" s="7"/>
      <c r="C13" s="15">
        <f>SUM(C14:C22)</f>
        <v>114295938.96999998</v>
      </c>
      <c r="D13" s="15">
        <f t="shared" ref="D13:H13" si="2">SUM(D14:D22)</f>
        <v>59804068.18</v>
      </c>
      <c r="E13" s="15">
        <f t="shared" si="2"/>
        <v>174100007.15000004</v>
      </c>
      <c r="F13" s="15">
        <f t="shared" si="2"/>
        <v>8275940.6500000004</v>
      </c>
      <c r="G13" s="15">
        <f t="shared" si="2"/>
        <v>7693556.2400000002</v>
      </c>
      <c r="H13" s="15">
        <f t="shared" si="2"/>
        <v>165824066.5</v>
      </c>
    </row>
    <row r="14" spans="1:8" x14ac:dyDescent="0.2">
      <c r="A14" s="5"/>
      <c r="B14" s="11" t="s">
        <v>75</v>
      </c>
      <c r="C14" s="15">
        <v>48981924.200000003</v>
      </c>
      <c r="D14" s="15">
        <v>48204812.479999997</v>
      </c>
      <c r="E14" s="15">
        <v>97186736.680000007</v>
      </c>
      <c r="F14" s="15">
        <v>3402991.08</v>
      </c>
      <c r="G14" s="15">
        <v>3268751.19</v>
      </c>
      <c r="H14" s="15">
        <f t="shared" si="1"/>
        <v>93783745.600000009</v>
      </c>
    </row>
    <row r="15" spans="1:8" x14ac:dyDescent="0.2">
      <c r="A15" s="5"/>
      <c r="B15" s="11" t="s">
        <v>76</v>
      </c>
      <c r="C15" s="15">
        <v>10911651.82</v>
      </c>
      <c r="D15" s="15">
        <v>-177148.85</v>
      </c>
      <c r="E15" s="15">
        <v>10734502.970000001</v>
      </c>
      <c r="F15" s="15">
        <v>329869.15999999997</v>
      </c>
      <c r="G15" s="15">
        <v>295686.83</v>
      </c>
      <c r="H15" s="15">
        <f t="shared" si="1"/>
        <v>10404633.810000001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5"/>
      <c r="B17" s="11" t="s">
        <v>78</v>
      </c>
      <c r="C17" s="15">
        <v>8866558.6099999994</v>
      </c>
      <c r="D17" s="15">
        <v>1069897.3400000001</v>
      </c>
      <c r="E17" s="15">
        <v>9936455.9499999993</v>
      </c>
      <c r="F17" s="15">
        <v>618037.53</v>
      </c>
      <c r="G17" s="15">
        <v>450551.65</v>
      </c>
      <c r="H17" s="15">
        <f t="shared" si="1"/>
        <v>9318418.4199999999</v>
      </c>
    </row>
    <row r="18" spans="1:8" x14ac:dyDescent="0.2">
      <c r="A18" s="5"/>
      <c r="B18" s="11" t="s">
        <v>79</v>
      </c>
      <c r="C18" s="15">
        <v>12478994.789999999</v>
      </c>
      <c r="D18" s="15">
        <v>9774430.6899999995</v>
      </c>
      <c r="E18" s="15">
        <v>22253425.48</v>
      </c>
      <c r="F18" s="15">
        <v>1603843.61</v>
      </c>
      <c r="G18" s="15">
        <v>1530770.96</v>
      </c>
      <c r="H18" s="15">
        <f t="shared" si="1"/>
        <v>20649581.870000001</v>
      </c>
    </row>
    <row r="19" spans="1:8" x14ac:dyDescent="0.2">
      <c r="A19" s="5"/>
      <c r="B19" s="11" t="s">
        <v>80</v>
      </c>
      <c r="C19" s="15">
        <v>16302220.630000001</v>
      </c>
      <c r="D19" s="15">
        <v>-357480.1</v>
      </c>
      <c r="E19" s="15">
        <v>15944740.529999999</v>
      </c>
      <c r="F19" s="15">
        <v>1147487.99</v>
      </c>
      <c r="G19" s="15">
        <v>1088428.96</v>
      </c>
      <c r="H19" s="15">
        <f t="shared" si="1"/>
        <v>14797252.539999999</v>
      </c>
    </row>
    <row r="20" spans="1:8" x14ac:dyDescent="0.2">
      <c r="A20" s="5"/>
      <c r="B20" s="11" t="s">
        <v>81</v>
      </c>
      <c r="C20" s="15">
        <v>10187620</v>
      </c>
      <c r="D20" s="15">
        <v>-136963.23000000001</v>
      </c>
      <c r="E20" s="15">
        <v>10050656.77</v>
      </c>
      <c r="F20" s="15">
        <v>325392.39</v>
      </c>
      <c r="G20" s="15">
        <v>252394.46</v>
      </c>
      <c r="H20" s="15">
        <f t="shared" si="1"/>
        <v>9725264.379999999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5"/>
      <c r="B22" s="11" t="s">
        <v>83</v>
      </c>
      <c r="C22" s="15">
        <v>6566968.9199999999</v>
      </c>
      <c r="D22" s="15">
        <v>1426519.85</v>
      </c>
      <c r="E22" s="15">
        <v>7993488.7699999996</v>
      </c>
      <c r="F22" s="15">
        <v>848318.89</v>
      </c>
      <c r="G22" s="15">
        <v>806972.19</v>
      </c>
      <c r="H22" s="15">
        <f t="shared" si="1"/>
        <v>7145169.8799999999</v>
      </c>
    </row>
    <row r="23" spans="1:8" x14ac:dyDescent="0.2">
      <c r="A23" s="49" t="s">
        <v>63</v>
      </c>
      <c r="B23" s="7"/>
      <c r="C23" s="15">
        <f>SUM(C24:C32)</f>
        <v>382504862.72999996</v>
      </c>
      <c r="D23" s="15">
        <f t="shared" ref="D23:H23" si="3">SUM(D24:D32)</f>
        <v>105393180.31999999</v>
      </c>
      <c r="E23" s="15">
        <f t="shared" si="3"/>
        <v>487898043.04999995</v>
      </c>
      <c r="F23" s="15">
        <f t="shared" si="3"/>
        <v>32570234.27</v>
      </c>
      <c r="G23" s="15">
        <f t="shared" si="3"/>
        <v>26132075.870000001</v>
      </c>
      <c r="H23" s="15">
        <f t="shared" si="3"/>
        <v>455327808.77999997</v>
      </c>
    </row>
    <row r="24" spans="1:8" x14ac:dyDescent="0.2">
      <c r="A24" s="5"/>
      <c r="B24" s="11" t="s">
        <v>84</v>
      </c>
      <c r="C24" s="15">
        <v>58771496.090000004</v>
      </c>
      <c r="D24" s="15">
        <v>302503.2</v>
      </c>
      <c r="E24" s="15">
        <v>59073999.289999999</v>
      </c>
      <c r="F24" s="15">
        <v>4410238.13</v>
      </c>
      <c r="G24" s="15">
        <v>4374800.79</v>
      </c>
      <c r="H24" s="15">
        <f t="shared" si="1"/>
        <v>54663761.159999996</v>
      </c>
    </row>
    <row r="25" spans="1:8" x14ac:dyDescent="0.2">
      <c r="A25" s="5"/>
      <c r="B25" s="11" t="s">
        <v>85</v>
      </c>
      <c r="C25" s="15">
        <v>48167454.799999997</v>
      </c>
      <c r="D25" s="15">
        <v>1305500.79</v>
      </c>
      <c r="E25" s="15">
        <v>49472955.590000004</v>
      </c>
      <c r="F25" s="15">
        <v>2717358.98</v>
      </c>
      <c r="G25" s="15">
        <v>2655914.15</v>
      </c>
      <c r="H25" s="15">
        <f t="shared" si="1"/>
        <v>46755596.610000007</v>
      </c>
    </row>
    <row r="26" spans="1:8" x14ac:dyDescent="0.2">
      <c r="A26" s="5"/>
      <c r="B26" s="11" t="s">
        <v>86</v>
      </c>
      <c r="C26" s="15">
        <v>65046088.310000002</v>
      </c>
      <c r="D26" s="15">
        <v>42193993.149999999</v>
      </c>
      <c r="E26" s="15">
        <v>107240081.45999999</v>
      </c>
      <c r="F26" s="15">
        <v>3438694.82</v>
      </c>
      <c r="G26" s="15">
        <v>2766673.13</v>
      </c>
      <c r="H26" s="15">
        <f t="shared" si="1"/>
        <v>103801386.64</v>
      </c>
    </row>
    <row r="27" spans="1:8" x14ac:dyDescent="0.2">
      <c r="A27" s="5"/>
      <c r="B27" s="11" t="s">
        <v>87</v>
      </c>
      <c r="C27" s="15">
        <v>11075646.34</v>
      </c>
      <c r="D27" s="15">
        <v>23566708.739999998</v>
      </c>
      <c r="E27" s="15">
        <v>34642355.079999998</v>
      </c>
      <c r="F27" s="15">
        <v>2099076.87</v>
      </c>
      <c r="G27" s="15">
        <v>2098525.87</v>
      </c>
      <c r="H27" s="15">
        <f t="shared" si="1"/>
        <v>32543278.209999997</v>
      </c>
    </row>
    <row r="28" spans="1:8" x14ac:dyDescent="0.2">
      <c r="A28" s="5"/>
      <c r="B28" s="11" t="s">
        <v>88</v>
      </c>
      <c r="C28" s="15">
        <v>84448709.810000002</v>
      </c>
      <c r="D28" s="15">
        <v>11367888.65</v>
      </c>
      <c r="E28" s="15">
        <v>95816598.459999993</v>
      </c>
      <c r="F28" s="15">
        <v>8425455.9499999993</v>
      </c>
      <c r="G28" s="15">
        <v>6920889.5199999996</v>
      </c>
      <c r="H28" s="15">
        <f t="shared" si="1"/>
        <v>87391142.50999999</v>
      </c>
    </row>
    <row r="29" spans="1:8" x14ac:dyDescent="0.2">
      <c r="A29" s="5"/>
      <c r="B29" s="11" t="s">
        <v>89</v>
      </c>
      <c r="C29" s="15">
        <v>11160733.720000001</v>
      </c>
      <c r="D29" s="15">
        <v>-1125064.29</v>
      </c>
      <c r="E29" s="15">
        <v>10035669.43</v>
      </c>
      <c r="F29" s="15">
        <v>562264.66</v>
      </c>
      <c r="G29" s="15">
        <v>460024.65</v>
      </c>
      <c r="H29" s="15">
        <f t="shared" si="1"/>
        <v>9473404.7699999996</v>
      </c>
    </row>
    <row r="30" spans="1:8" x14ac:dyDescent="0.2">
      <c r="A30" s="5"/>
      <c r="B30" s="11" t="s">
        <v>90</v>
      </c>
      <c r="C30" s="15">
        <v>25966472.620000001</v>
      </c>
      <c r="D30" s="15">
        <v>32798057.449999999</v>
      </c>
      <c r="E30" s="15">
        <v>58764530.07</v>
      </c>
      <c r="F30" s="15">
        <v>178765.1</v>
      </c>
      <c r="G30" s="15">
        <v>164286.03</v>
      </c>
      <c r="H30" s="15">
        <f t="shared" si="1"/>
        <v>58585764.969999999</v>
      </c>
    </row>
    <row r="31" spans="1:8" x14ac:dyDescent="0.2">
      <c r="A31" s="5"/>
      <c r="B31" s="11" t="s">
        <v>91</v>
      </c>
      <c r="C31" s="15">
        <v>35063607.210000001</v>
      </c>
      <c r="D31" s="15">
        <v>-5191285.95</v>
      </c>
      <c r="E31" s="15">
        <v>29872321.260000002</v>
      </c>
      <c r="F31" s="15">
        <v>520568.24</v>
      </c>
      <c r="G31" s="15">
        <v>427461.73</v>
      </c>
      <c r="H31" s="15">
        <f t="shared" si="1"/>
        <v>29351753.020000003</v>
      </c>
    </row>
    <row r="32" spans="1:8" x14ac:dyDescent="0.2">
      <c r="A32" s="5"/>
      <c r="B32" s="11" t="s">
        <v>19</v>
      </c>
      <c r="C32" s="15">
        <v>42804653.829999998</v>
      </c>
      <c r="D32" s="15">
        <v>174878.58</v>
      </c>
      <c r="E32" s="15">
        <v>42979532.409999996</v>
      </c>
      <c r="F32" s="15">
        <v>10217811.52</v>
      </c>
      <c r="G32" s="15">
        <v>6263500</v>
      </c>
      <c r="H32" s="15">
        <f t="shared" si="1"/>
        <v>32761720.889999997</v>
      </c>
    </row>
    <row r="33" spans="1:8" x14ac:dyDescent="0.2">
      <c r="A33" s="49" t="s">
        <v>64</v>
      </c>
      <c r="B33" s="7"/>
      <c r="C33" s="15">
        <f>SUM(C34:C42)</f>
        <v>94526878.640000001</v>
      </c>
      <c r="D33" s="15">
        <f t="shared" ref="D33:H33" si="4">SUM(D34:D42)</f>
        <v>35338530.259999998</v>
      </c>
      <c r="E33" s="15">
        <f t="shared" si="4"/>
        <v>129865408.90000001</v>
      </c>
      <c r="F33" s="15">
        <f t="shared" si="4"/>
        <v>18660383.5</v>
      </c>
      <c r="G33" s="15">
        <f t="shared" si="4"/>
        <v>17505358.5</v>
      </c>
      <c r="H33" s="15">
        <f t="shared" si="4"/>
        <v>111205025.40000001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5"/>
      <c r="B37" s="11" t="s">
        <v>95</v>
      </c>
      <c r="C37" s="15">
        <v>94496878.640000001</v>
      </c>
      <c r="D37" s="15">
        <v>35338530.259999998</v>
      </c>
      <c r="E37" s="15">
        <v>129835408.90000001</v>
      </c>
      <c r="F37" s="15">
        <v>18660383.5</v>
      </c>
      <c r="G37" s="15">
        <v>17505358.5</v>
      </c>
      <c r="H37" s="15">
        <f t="shared" si="1"/>
        <v>111175025.40000001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5"/>
      <c r="B41" s="11" t="s">
        <v>37</v>
      </c>
      <c r="C41" s="15">
        <v>30000</v>
      </c>
      <c r="D41" s="15">
        <v>0</v>
      </c>
      <c r="E41" s="15">
        <v>30000</v>
      </c>
      <c r="F41" s="15">
        <v>0</v>
      </c>
      <c r="G41" s="15">
        <v>0</v>
      </c>
      <c r="H41" s="15">
        <f t="shared" si="1"/>
        <v>30000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9" t="s">
        <v>65</v>
      </c>
      <c r="B43" s="7"/>
      <c r="C43" s="15">
        <f>SUM(C44:C52)</f>
        <v>249391883.86000001</v>
      </c>
      <c r="D43" s="15">
        <f t="shared" ref="D43:H43" si="5">SUM(D44:D52)</f>
        <v>-34429715.68</v>
      </c>
      <c r="E43" s="15">
        <f t="shared" si="5"/>
        <v>214962168.18000001</v>
      </c>
      <c r="F43" s="15">
        <f t="shared" si="5"/>
        <v>12651301.279999999</v>
      </c>
      <c r="G43" s="15">
        <f t="shared" si="5"/>
        <v>12377392.629999999</v>
      </c>
      <c r="H43" s="15">
        <f t="shared" si="5"/>
        <v>202310866.90000001</v>
      </c>
    </row>
    <row r="44" spans="1:8" x14ac:dyDescent="0.2">
      <c r="A44" s="5"/>
      <c r="B44" s="11" t="s">
        <v>99</v>
      </c>
      <c r="C44" s="15">
        <v>140452885.25</v>
      </c>
      <c r="D44" s="15">
        <v>-24338726.16</v>
      </c>
      <c r="E44" s="15">
        <v>116114159.09</v>
      </c>
      <c r="F44" s="15">
        <v>5443683.1399999997</v>
      </c>
      <c r="G44" s="15">
        <v>5257998.87</v>
      </c>
      <c r="H44" s="15">
        <f t="shared" si="1"/>
        <v>110670475.95</v>
      </c>
    </row>
    <row r="45" spans="1:8" x14ac:dyDescent="0.2">
      <c r="A45" s="5"/>
      <c r="B45" s="11" t="s">
        <v>100</v>
      </c>
      <c r="C45" s="15">
        <v>6916957.9000000004</v>
      </c>
      <c r="D45" s="15">
        <v>4306425.3899999997</v>
      </c>
      <c r="E45" s="15">
        <v>11223383.289999999</v>
      </c>
      <c r="F45" s="15">
        <v>1754616.84</v>
      </c>
      <c r="G45" s="15">
        <v>1743016.84</v>
      </c>
      <c r="H45" s="15">
        <f t="shared" si="1"/>
        <v>9468766.4499999993</v>
      </c>
    </row>
    <row r="46" spans="1:8" x14ac:dyDescent="0.2">
      <c r="A46" s="5"/>
      <c r="B46" s="11" t="s">
        <v>101</v>
      </c>
      <c r="C46" s="15">
        <v>75130005.709999993</v>
      </c>
      <c r="D46" s="15">
        <v>-12125929.66</v>
      </c>
      <c r="E46" s="15">
        <v>63004076.049999997</v>
      </c>
      <c r="F46" s="15">
        <v>4304160.6399999997</v>
      </c>
      <c r="G46" s="15">
        <v>4227536.26</v>
      </c>
      <c r="H46" s="15">
        <f t="shared" si="1"/>
        <v>58699915.409999996</v>
      </c>
    </row>
    <row r="47" spans="1:8" x14ac:dyDescent="0.2">
      <c r="A47" s="5"/>
      <c r="B47" s="11" t="s">
        <v>102</v>
      </c>
      <c r="C47" s="15">
        <v>11785370</v>
      </c>
      <c r="D47" s="15">
        <v>-6089000</v>
      </c>
      <c r="E47" s="15">
        <v>5696370</v>
      </c>
      <c r="F47" s="15">
        <v>0</v>
      </c>
      <c r="G47" s="15">
        <v>0</v>
      </c>
      <c r="H47" s="15">
        <f t="shared" si="1"/>
        <v>5696370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5"/>
      <c r="B49" s="11" t="s">
        <v>104</v>
      </c>
      <c r="C49" s="15">
        <v>14312144</v>
      </c>
      <c r="D49" s="15">
        <v>2896977.79</v>
      </c>
      <c r="E49" s="15">
        <v>17209121.789999999</v>
      </c>
      <c r="F49" s="15">
        <v>1069420.19</v>
      </c>
      <c r="G49" s="15">
        <v>1069420.19</v>
      </c>
      <c r="H49" s="15">
        <f t="shared" si="1"/>
        <v>16139701.6</v>
      </c>
    </row>
    <row r="50" spans="1:8" x14ac:dyDescent="0.2">
      <c r="A50" s="5"/>
      <c r="B50" s="11" t="s">
        <v>105</v>
      </c>
      <c r="C50" s="15">
        <v>0</v>
      </c>
      <c r="D50" s="15">
        <v>36500</v>
      </c>
      <c r="E50" s="15">
        <v>36500</v>
      </c>
      <c r="F50" s="15">
        <v>0</v>
      </c>
      <c r="G50" s="15">
        <v>0</v>
      </c>
      <c r="H50" s="15">
        <f t="shared" si="1"/>
        <v>36500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5"/>
      <c r="B52" s="11" t="s">
        <v>107</v>
      </c>
      <c r="C52" s="15">
        <v>794521</v>
      </c>
      <c r="D52" s="15">
        <v>884036.96</v>
      </c>
      <c r="E52" s="15">
        <v>1678557.96</v>
      </c>
      <c r="F52" s="15">
        <v>79420.47</v>
      </c>
      <c r="G52" s="15">
        <v>79420.47</v>
      </c>
      <c r="H52" s="15">
        <f t="shared" si="1"/>
        <v>1599137.49</v>
      </c>
    </row>
    <row r="53" spans="1:8" x14ac:dyDescent="0.2">
      <c r="A53" s="49" t="s">
        <v>66</v>
      </c>
      <c r="B53" s="7"/>
      <c r="C53" s="15">
        <f>SUM(C54:C56)</f>
        <v>170738400.93000001</v>
      </c>
      <c r="D53" s="15">
        <f t="shared" ref="D53:H53" si="6">SUM(D54:D56)</f>
        <v>5563729.8499999996</v>
      </c>
      <c r="E53" s="15">
        <f t="shared" si="6"/>
        <v>176302130.78</v>
      </c>
      <c r="F53" s="15">
        <f t="shared" si="6"/>
        <v>14757862.470000001</v>
      </c>
      <c r="G53" s="15">
        <f t="shared" si="6"/>
        <v>13557862.470000001</v>
      </c>
      <c r="H53" s="15">
        <f t="shared" si="6"/>
        <v>161544268.31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5"/>
      <c r="B55" s="11" t="s">
        <v>109</v>
      </c>
      <c r="C55" s="15">
        <v>170738400.93000001</v>
      </c>
      <c r="D55" s="15">
        <v>5563729.8499999996</v>
      </c>
      <c r="E55" s="15">
        <v>176302130.78</v>
      </c>
      <c r="F55" s="15">
        <v>14757862.470000001</v>
      </c>
      <c r="G55" s="15">
        <v>13557862.470000001</v>
      </c>
      <c r="H55" s="15">
        <f t="shared" si="1"/>
        <v>161544268.31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9" t="s">
        <v>67</v>
      </c>
      <c r="B57" s="7"/>
      <c r="C57" s="15">
        <f>SUM(C58:C64)</f>
        <v>0</v>
      </c>
      <c r="D57" s="15">
        <f t="shared" ref="D57:H57" si="7">SUM(D58:D64)</f>
        <v>0</v>
      </c>
      <c r="E57" s="15">
        <f t="shared" si="7"/>
        <v>0</v>
      </c>
      <c r="F57" s="15">
        <f t="shared" si="7"/>
        <v>0</v>
      </c>
      <c r="G57" s="15">
        <f t="shared" si="7"/>
        <v>0</v>
      </c>
      <c r="H57" s="15">
        <f t="shared" si="7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9" t="s">
        <v>68</v>
      </c>
      <c r="B65" s="7"/>
      <c r="C65" s="15">
        <f>SUM(C66:C68)</f>
        <v>0</v>
      </c>
      <c r="D65" s="15">
        <f t="shared" ref="D65:H65" si="8">SUM(D66:D68)</f>
        <v>0</v>
      </c>
      <c r="E65" s="15">
        <f t="shared" si="8"/>
        <v>0</v>
      </c>
      <c r="F65" s="15">
        <f t="shared" si="8"/>
        <v>0</v>
      </c>
      <c r="G65" s="15">
        <f t="shared" si="8"/>
        <v>0</v>
      </c>
      <c r="H65" s="15">
        <f t="shared" si="8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9" t="s">
        <v>69</v>
      </c>
      <c r="B69" s="7"/>
      <c r="C69" s="15">
        <f>SUM(C70:C76)</f>
        <v>0</v>
      </c>
      <c r="D69" s="15">
        <f t="shared" ref="D69:H69" si="9">SUM(D70:D76)</f>
        <v>700000</v>
      </c>
      <c r="E69" s="15">
        <f t="shared" si="9"/>
        <v>700000</v>
      </c>
      <c r="F69" s="15">
        <f t="shared" si="9"/>
        <v>0</v>
      </c>
      <c r="G69" s="15">
        <f t="shared" si="9"/>
        <v>0</v>
      </c>
      <c r="H69" s="15">
        <f t="shared" si="9"/>
        <v>700000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1"/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ref="H71:H75" si="10">E71-F71</f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10"/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10"/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10"/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10"/>
        <v>0</v>
      </c>
    </row>
    <row r="76" spans="1:8" x14ac:dyDescent="0.2">
      <c r="A76" s="6"/>
      <c r="B76" s="12" t="s">
        <v>124</v>
      </c>
      <c r="C76" s="16">
        <v>0</v>
      </c>
      <c r="D76" s="16">
        <v>700000</v>
      </c>
      <c r="E76" s="16">
        <v>700000</v>
      </c>
      <c r="F76" s="16">
        <v>0</v>
      </c>
      <c r="G76" s="16">
        <v>0</v>
      </c>
      <c r="H76" s="16">
        <f>E76-F76</f>
        <v>700000</v>
      </c>
    </row>
    <row r="77" spans="1:8" x14ac:dyDescent="0.2">
      <c r="A77" s="8"/>
      <c r="B77" s="13" t="s">
        <v>53</v>
      </c>
      <c r="C77" s="17">
        <f>C5+C13+C23+C33+C43+C53+C57+C65+C69</f>
        <v>3905231296.9299998</v>
      </c>
      <c r="D77" s="17">
        <f t="shared" ref="D77:H77" si="11">D5+D13+D23+D33+D43+D53+D57+D65+D69</f>
        <v>205966478.66999999</v>
      </c>
      <c r="E77" s="17">
        <f t="shared" si="11"/>
        <v>4111197775.5999999</v>
      </c>
      <c r="F77" s="17">
        <f t="shared" si="11"/>
        <v>753421585.38</v>
      </c>
      <c r="G77" s="17">
        <f t="shared" si="11"/>
        <v>734879079.43000019</v>
      </c>
      <c r="H77" s="17">
        <f t="shared" si="11"/>
        <v>3357776190.2200007</v>
      </c>
    </row>
    <row r="81" spans="6:10" x14ac:dyDescent="0.2">
      <c r="J81" s="51"/>
    </row>
    <row r="83" spans="6:10" x14ac:dyDescent="0.2">
      <c r="F83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activeCell="E8" sqref="E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5" t="s">
        <v>129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3485101012.1399999</v>
      </c>
      <c r="D6" s="52">
        <v>234132464.5</v>
      </c>
      <c r="E6" s="52">
        <v>3719233476.6399999</v>
      </c>
      <c r="F6" s="52">
        <v>726012421.63</v>
      </c>
      <c r="G6" s="52">
        <v>708943824.33000004</v>
      </c>
      <c r="H6" s="52">
        <v>2993221055.0100002</v>
      </c>
    </row>
    <row r="7" spans="1:8" x14ac:dyDescent="0.2">
      <c r="A7" s="5"/>
      <c r="B7" s="18"/>
      <c r="C7" s="53"/>
      <c r="D7" s="53"/>
      <c r="E7" s="53"/>
      <c r="F7" s="53"/>
      <c r="G7" s="53"/>
      <c r="H7" s="53"/>
    </row>
    <row r="8" spans="1:8" x14ac:dyDescent="0.2">
      <c r="A8" s="5"/>
      <c r="B8" s="18" t="s">
        <v>1</v>
      </c>
      <c r="C8" s="52">
        <v>420130284.78999996</v>
      </c>
      <c r="D8" s="52">
        <v>-28865985.829999954</v>
      </c>
      <c r="E8" s="52">
        <v>391264298.95999986</v>
      </c>
      <c r="F8" s="52">
        <v>27409163.749999996</v>
      </c>
      <c r="G8" s="52">
        <v>25935255.099999994</v>
      </c>
      <c r="H8" s="52">
        <v>363855135.20999968</v>
      </c>
    </row>
    <row r="9" spans="1:8" x14ac:dyDescent="0.2">
      <c r="A9" s="5"/>
      <c r="B9" s="18"/>
      <c r="C9" s="53"/>
      <c r="D9" s="53"/>
      <c r="E9" s="53"/>
      <c r="F9" s="53"/>
      <c r="G9" s="53"/>
      <c r="H9" s="53"/>
    </row>
    <row r="10" spans="1:8" x14ac:dyDescent="0.2">
      <c r="A10" s="5"/>
      <c r="B10" s="18" t="s">
        <v>2</v>
      </c>
      <c r="C10" s="53">
        <v>0</v>
      </c>
      <c r="D10" s="53">
        <v>700000</v>
      </c>
      <c r="E10" s="53">
        <v>700000</v>
      </c>
      <c r="F10" s="53">
        <v>0</v>
      </c>
      <c r="G10" s="53">
        <v>0</v>
      </c>
      <c r="H10" s="53">
        <v>700000</v>
      </c>
    </row>
    <row r="11" spans="1:8" x14ac:dyDescent="0.2">
      <c r="A11" s="5"/>
      <c r="B11" s="18"/>
      <c r="C11" s="53"/>
      <c r="D11" s="53"/>
      <c r="E11" s="53"/>
      <c r="F11" s="53"/>
      <c r="G11" s="53"/>
      <c r="H11" s="53"/>
    </row>
    <row r="12" spans="1:8" x14ac:dyDescent="0.2">
      <c r="A12" s="5"/>
      <c r="B12" s="18" t="s">
        <v>41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</row>
    <row r="13" spans="1:8" x14ac:dyDescent="0.2">
      <c r="A13" s="5"/>
      <c r="B13" s="18"/>
      <c r="C13" s="53"/>
      <c r="D13" s="53"/>
      <c r="E13" s="53"/>
      <c r="F13" s="53"/>
      <c r="G13" s="53"/>
      <c r="H13" s="53"/>
    </row>
    <row r="14" spans="1:8" x14ac:dyDescent="0.2">
      <c r="A14" s="5"/>
      <c r="B14" s="18" t="s">
        <v>38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</row>
    <row r="15" spans="1:8" x14ac:dyDescent="0.2">
      <c r="A15" s="6"/>
      <c r="B15" s="19"/>
      <c r="C15" s="22"/>
      <c r="D15" s="22"/>
      <c r="E15" s="22"/>
      <c r="F15" s="22"/>
      <c r="G15" s="22"/>
      <c r="H15" s="22"/>
    </row>
    <row r="16" spans="1:8" x14ac:dyDescent="0.2">
      <c r="A16" s="20"/>
      <c r="B16" s="13" t="s">
        <v>53</v>
      </c>
      <c r="C16" s="17">
        <f>SUM(C6:C14)</f>
        <v>3905231296.9299998</v>
      </c>
      <c r="D16" s="17">
        <f t="shared" ref="D16:H16" si="0">SUM(D6:D14)</f>
        <v>205966478.67000005</v>
      </c>
      <c r="E16" s="17">
        <f t="shared" si="0"/>
        <v>4111197775.5999999</v>
      </c>
      <c r="F16" s="17">
        <f t="shared" si="0"/>
        <v>753421585.38</v>
      </c>
      <c r="G16" s="17">
        <f t="shared" si="0"/>
        <v>734879079.43000007</v>
      </c>
      <c r="H16" s="17">
        <f t="shared" si="0"/>
        <v>3357776190.2199998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workbookViewId="0">
      <selection activeCell="H6" sqref="H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5" t="s">
        <v>132</v>
      </c>
      <c r="B1" s="56"/>
      <c r="C1" s="56"/>
      <c r="D1" s="56"/>
      <c r="E1" s="56"/>
      <c r="F1" s="56"/>
      <c r="G1" s="56"/>
      <c r="H1" s="57"/>
    </row>
    <row r="2" spans="1:8" x14ac:dyDescent="0.2">
      <c r="B2" s="28"/>
      <c r="C2" s="28"/>
      <c r="D2" s="28"/>
      <c r="E2" s="28"/>
      <c r="F2" s="28"/>
      <c r="G2" s="28"/>
      <c r="H2" s="28"/>
    </row>
    <row r="3" spans="1:8" x14ac:dyDescent="0.2">
      <c r="A3" s="60" t="s">
        <v>54</v>
      </c>
      <c r="B3" s="61"/>
      <c r="C3" s="55" t="s">
        <v>60</v>
      </c>
      <c r="D3" s="56"/>
      <c r="E3" s="56"/>
      <c r="F3" s="56"/>
      <c r="G3" s="57"/>
      <c r="H3" s="58" t="s">
        <v>59</v>
      </c>
    </row>
    <row r="4" spans="1:8" ht="24.95" customHeight="1" x14ac:dyDescent="0.2">
      <c r="A4" s="62"/>
      <c r="B4" s="63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9"/>
    </row>
    <row r="5" spans="1:8" x14ac:dyDescent="0.2">
      <c r="A5" s="64"/>
      <c r="B5" s="65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9"/>
      <c r="B6" s="25"/>
      <c r="C6" s="37"/>
      <c r="D6" s="37"/>
      <c r="E6" s="37"/>
      <c r="F6" s="37"/>
      <c r="G6" s="37"/>
      <c r="H6" s="37"/>
    </row>
    <row r="7" spans="1:8" x14ac:dyDescent="0.2">
      <c r="A7" s="4" t="s">
        <v>133</v>
      </c>
      <c r="B7" s="23"/>
      <c r="C7" s="15">
        <v>1854610276.5699995</v>
      </c>
      <c r="D7" s="15">
        <v>-28727206.91</v>
      </c>
      <c r="E7" s="15">
        <v>1825883069.659997</v>
      </c>
      <c r="F7" s="15">
        <v>238690027.64000008</v>
      </c>
      <c r="G7" s="15">
        <v>224818528.73999995</v>
      </c>
      <c r="H7" s="15">
        <v>1587193042.0199978</v>
      </c>
    </row>
    <row r="8" spans="1:8" x14ac:dyDescent="0.2">
      <c r="A8" s="4" t="s">
        <v>134</v>
      </c>
      <c r="B8" s="23"/>
      <c r="C8" s="15">
        <v>837487065.12</v>
      </c>
      <c r="D8" s="15">
        <v>86022492.650000006</v>
      </c>
      <c r="E8" s="15">
        <v>923509557.76999998</v>
      </c>
      <c r="F8" s="15">
        <v>207648789.62999985</v>
      </c>
      <c r="G8" s="15">
        <v>205879162.45999986</v>
      </c>
      <c r="H8" s="15">
        <v>715860768.13999987</v>
      </c>
    </row>
    <row r="9" spans="1:8" x14ac:dyDescent="0.2">
      <c r="A9" s="4" t="s">
        <v>135</v>
      </c>
      <c r="B9" s="23"/>
      <c r="C9" s="15">
        <v>345557753.75000012</v>
      </c>
      <c r="D9" s="15">
        <v>64339918.430000037</v>
      </c>
      <c r="E9" s="15">
        <v>409897672.17999989</v>
      </c>
      <c r="F9" s="15">
        <v>93397518.189999998</v>
      </c>
      <c r="G9" s="15">
        <v>92693675.079999968</v>
      </c>
      <c r="H9" s="15">
        <v>316500153.98999959</v>
      </c>
    </row>
    <row r="10" spans="1:8" x14ac:dyDescent="0.2">
      <c r="A10" s="4" t="s">
        <v>136</v>
      </c>
      <c r="B10" s="23"/>
      <c r="C10" s="15">
        <v>306739602.27999985</v>
      </c>
      <c r="D10" s="15">
        <v>33766314.469999999</v>
      </c>
      <c r="E10" s="15">
        <v>340505916.75000036</v>
      </c>
      <c r="F10" s="15">
        <v>77684515.370000005</v>
      </c>
      <c r="G10" s="15">
        <v>76916192.140000001</v>
      </c>
      <c r="H10" s="15">
        <v>262821401.38000005</v>
      </c>
    </row>
    <row r="11" spans="1:8" x14ac:dyDescent="0.2">
      <c r="A11" s="4" t="s">
        <v>137</v>
      </c>
      <c r="B11" s="23"/>
      <c r="C11" s="15">
        <v>200113998.28999999</v>
      </c>
      <c r="D11" s="15">
        <v>16808345.850000001</v>
      </c>
      <c r="E11" s="15">
        <v>216922344.14000013</v>
      </c>
      <c r="F11" s="15">
        <v>46525486.430000007</v>
      </c>
      <c r="G11" s="15">
        <v>45848650.600000016</v>
      </c>
      <c r="H11" s="15">
        <v>170396857.70999998</v>
      </c>
    </row>
    <row r="12" spans="1:8" x14ac:dyDescent="0.2">
      <c r="A12" s="4" t="s">
        <v>138</v>
      </c>
      <c r="B12" s="23"/>
      <c r="C12" s="15">
        <v>360722600.9199999</v>
      </c>
      <c r="D12" s="15">
        <v>33756614.18</v>
      </c>
      <c r="E12" s="15">
        <v>394479215.1000002</v>
      </c>
      <c r="F12" s="15">
        <v>89475248.12000002</v>
      </c>
      <c r="G12" s="15">
        <v>88722870.410000011</v>
      </c>
      <c r="H12" s="15">
        <v>305003966.97999996</v>
      </c>
    </row>
    <row r="13" spans="1:8" x14ac:dyDescent="0.2">
      <c r="A13" s="4"/>
      <c r="B13" s="23"/>
      <c r="C13" s="15"/>
      <c r="D13" s="15"/>
      <c r="E13" s="15"/>
      <c r="F13" s="15"/>
      <c r="G13" s="15"/>
      <c r="H13" s="15"/>
    </row>
    <row r="14" spans="1:8" x14ac:dyDescent="0.2">
      <c r="A14" s="4"/>
      <c r="B14" s="23"/>
      <c r="C14" s="15"/>
      <c r="D14" s="15"/>
      <c r="E14" s="15"/>
      <c r="F14" s="15"/>
      <c r="G14" s="15"/>
      <c r="H14" s="15"/>
    </row>
    <row r="15" spans="1:8" x14ac:dyDescent="0.2">
      <c r="A15" s="4"/>
      <c r="B15" s="26"/>
      <c r="C15" s="16"/>
      <c r="D15" s="16"/>
      <c r="E15" s="16"/>
      <c r="F15" s="16"/>
      <c r="G15" s="16"/>
      <c r="H15" s="16"/>
    </row>
    <row r="16" spans="1:8" x14ac:dyDescent="0.2">
      <c r="A16" s="27"/>
      <c r="B16" s="48" t="s">
        <v>53</v>
      </c>
      <c r="C16" s="24">
        <f>SUM(C7:C15)</f>
        <v>3905231296.9299994</v>
      </c>
      <c r="D16" s="24">
        <f t="shared" ref="D16:H16" si="0">SUM(D7:D15)</f>
        <v>205966478.67000005</v>
      </c>
      <c r="E16" s="24">
        <f t="shared" si="0"/>
        <v>4111197775.599998</v>
      </c>
      <c r="F16" s="24">
        <f t="shared" si="0"/>
        <v>753421585.38</v>
      </c>
      <c r="G16" s="24">
        <f t="shared" si="0"/>
        <v>734879079.42999983</v>
      </c>
      <c r="H16" s="24">
        <f t="shared" si="0"/>
        <v>3357776190.2199979</v>
      </c>
    </row>
    <row r="19" spans="1:8" ht="45" customHeight="1" x14ac:dyDescent="0.2">
      <c r="A19" s="55" t="s">
        <v>130</v>
      </c>
      <c r="B19" s="56"/>
      <c r="C19" s="56"/>
      <c r="D19" s="56"/>
      <c r="E19" s="56"/>
      <c r="F19" s="56"/>
      <c r="G19" s="56"/>
      <c r="H19" s="57"/>
    </row>
    <row r="21" spans="1:8" x14ac:dyDescent="0.2">
      <c r="A21" s="60" t="s">
        <v>54</v>
      </c>
      <c r="B21" s="61"/>
      <c r="C21" s="55" t="s">
        <v>60</v>
      </c>
      <c r="D21" s="56"/>
      <c r="E21" s="56"/>
      <c r="F21" s="56"/>
      <c r="G21" s="57"/>
      <c r="H21" s="58" t="s">
        <v>59</v>
      </c>
    </row>
    <row r="22" spans="1:8" ht="22.5" x14ac:dyDescent="0.2">
      <c r="A22" s="62"/>
      <c r="B22" s="63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59"/>
    </row>
    <row r="23" spans="1:8" x14ac:dyDescent="0.2">
      <c r="A23" s="64"/>
      <c r="B23" s="65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9"/>
      <c r="B24" s="30"/>
      <c r="C24" s="34"/>
      <c r="D24" s="34"/>
      <c r="E24" s="34"/>
      <c r="F24" s="34"/>
      <c r="G24" s="34"/>
      <c r="H24" s="34"/>
    </row>
    <row r="25" spans="1:8" x14ac:dyDescent="0.2">
      <c r="A25" s="4" t="s">
        <v>8</v>
      </c>
      <c r="B25" s="2"/>
      <c r="C25" s="35"/>
      <c r="D25" s="35"/>
      <c r="E25" s="35"/>
      <c r="F25" s="35"/>
      <c r="G25" s="35"/>
      <c r="H25" s="35"/>
    </row>
    <row r="26" spans="1:8" x14ac:dyDescent="0.2">
      <c r="A26" s="4" t="s">
        <v>9</v>
      </c>
      <c r="B26" s="2"/>
      <c r="C26" s="35"/>
      <c r="D26" s="35"/>
      <c r="E26" s="35"/>
      <c r="F26" s="35"/>
      <c r="G26" s="35"/>
      <c r="H26" s="35"/>
    </row>
    <row r="27" spans="1:8" x14ac:dyDescent="0.2">
      <c r="A27" s="4" t="s">
        <v>10</v>
      </c>
      <c r="B27" s="2"/>
      <c r="C27" s="35"/>
      <c r="D27" s="35"/>
      <c r="E27" s="35"/>
      <c r="F27" s="35"/>
      <c r="G27" s="35"/>
      <c r="H27" s="35"/>
    </row>
    <row r="28" spans="1:8" x14ac:dyDescent="0.2">
      <c r="A28" s="4" t="s">
        <v>11</v>
      </c>
      <c r="B28" s="2"/>
      <c r="C28" s="35">
        <v>3905231296.9299998</v>
      </c>
      <c r="D28" s="35">
        <v>205966478.66999999</v>
      </c>
      <c r="E28" s="35">
        <v>4111197775.5999999</v>
      </c>
      <c r="F28" s="35">
        <v>753421585.38</v>
      </c>
      <c r="G28" s="35">
        <v>734879079.42999995</v>
      </c>
      <c r="H28" s="35">
        <v>3357776190.2199998</v>
      </c>
    </row>
    <row r="29" spans="1:8" x14ac:dyDescent="0.2">
      <c r="A29" s="4"/>
      <c r="B29" s="2"/>
      <c r="C29" s="36"/>
      <c r="D29" s="36"/>
      <c r="E29" s="36"/>
      <c r="F29" s="36"/>
      <c r="G29" s="36"/>
      <c r="H29" s="36"/>
    </row>
    <row r="30" spans="1:8" x14ac:dyDescent="0.2">
      <c r="A30" s="27"/>
      <c r="B30" s="48" t="s">
        <v>53</v>
      </c>
      <c r="C30" s="24">
        <v>3905231296.9299927</v>
      </c>
      <c r="D30" s="24">
        <v>205966478.67000163</v>
      </c>
      <c r="E30" s="24">
        <v>4111197775.5999808</v>
      </c>
      <c r="F30" s="24">
        <v>753421585.38000131</v>
      </c>
      <c r="G30" s="24">
        <v>734879079.4300009</v>
      </c>
      <c r="H30" s="24">
        <v>3357776190.220006</v>
      </c>
    </row>
    <row r="33" spans="1:8" ht="45" customHeight="1" x14ac:dyDescent="0.2">
      <c r="A33" s="55" t="s">
        <v>131</v>
      </c>
      <c r="B33" s="56"/>
      <c r="C33" s="56"/>
      <c r="D33" s="56"/>
      <c r="E33" s="56"/>
      <c r="F33" s="56"/>
      <c r="G33" s="56"/>
      <c r="H33" s="57"/>
    </row>
    <row r="34" spans="1:8" x14ac:dyDescent="0.2">
      <c r="A34" s="60" t="s">
        <v>54</v>
      </c>
      <c r="B34" s="61"/>
      <c r="C34" s="55" t="s">
        <v>60</v>
      </c>
      <c r="D34" s="56"/>
      <c r="E34" s="56"/>
      <c r="F34" s="56"/>
      <c r="G34" s="57"/>
      <c r="H34" s="58" t="s">
        <v>59</v>
      </c>
    </row>
    <row r="35" spans="1:8" ht="22.5" x14ac:dyDescent="0.2">
      <c r="A35" s="62"/>
      <c r="B35" s="63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59"/>
    </row>
    <row r="36" spans="1:8" x14ac:dyDescent="0.2">
      <c r="A36" s="64"/>
      <c r="B36" s="65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9"/>
      <c r="B37" s="30"/>
      <c r="C37" s="34"/>
      <c r="D37" s="34"/>
      <c r="E37" s="34"/>
      <c r="F37" s="34"/>
      <c r="G37" s="34"/>
      <c r="H37" s="34"/>
    </row>
    <row r="38" spans="1:8" ht="22.5" x14ac:dyDescent="0.2">
      <c r="A38" s="4"/>
      <c r="B38" s="32" t="s">
        <v>13</v>
      </c>
      <c r="C38" s="35"/>
      <c r="D38" s="35"/>
      <c r="E38" s="35"/>
      <c r="F38" s="35"/>
      <c r="G38" s="35"/>
      <c r="H38" s="35"/>
    </row>
    <row r="39" spans="1:8" x14ac:dyDescent="0.2">
      <c r="A39" s="4"/>
      <c r="B39" s="32"/>
      <c r="C39" s="35"/>
      <c r="D39" s="35"/>
      <c r="E39" s="35"/>
      <c r="F39" s="35"/>
      <c r="G39" s="35"/>
      <c r="H39" s="35"/>
    </row>
    <row r="40" spans="1:8" x14ac:dyDescent="0.2">
      <c r="A40" s="4"/>
      <c r="B40" s="32" t="s">
        <v>12</v>
      </c>
      <c r="C40" s="35"/>
      <c r="D40" s="35"/>
      <c r="E40" s="35"/>
      <c r="F40" s="35"/>
      <c r="G40" s="35"/>
      <c r="H40" s="35"/>
    </row>
    <row r="41" spans="1:8" x14ac:dyDescent="0.2">
      <c r="A41" s="4"/>
      <c r="B41" s="32"/>
      <c r="C41" s="35"/>
      <c r="D41" s="35"/>
      <c r="E41" s="35"/>
      <c r="F41" s="35"/>
      <c r="G41" s="35"/>
      <c r="H41" s="35"/>
    </row>
    <row r="42" spans="1:8" ht="22.5" x14ac:dyDescent="0.2">
      <c r="A42" s="4"/>
      <c r="B42" s="32" t="s">
        <v>14</v>
      </c>
      <c r="C42" s="35"/>
      <c r="D42" s="35"/>
      <c r="E42" s="35"/>
      <c r="F42" s="35"/>
      <c r="G42" s="35"/>
      <c r="H42" s="35"/>
    </row>
    <row r="43" spans="1:8" x14ac:dyDescent="0.2">
      <c r="A43" s="4"/>
      <c r="B43" s="32"/>
      <c r="C43" s="35"/>
      <c r="D43" s="35"/>
      <c r="E43" s="35"/>
      <c r="F43" s="35"/>
      <c r="G43" s="35"/>
      <c r="H43" s="35"/>
    </row>
    <row r="44" spans="1:8" ht="22.5" x14ac:dyDescent="0.2">
      <c r="A44" s="4"/>
      <c r="B44" s="32" t="s">
        <v>26</v>
      </c>
      <c r="C44" s="35"/>
      <c r="D44" s="35"/>
      <c r="E44" s="35"/>
      <c r="F44" s="35"/>
      <c r="G44" s="35"/>
      <c r="H44" s="35"/>
    </row>
    <row r="45" spans="1:8" x14ac:dyDescent="0.2">
      <c r="A45" s="4"/>
      <c r="B45" s="32"/>
      <c r="C45" s="35"/>
      <c r="D45" s="35"/>
      <c r="E45" s="35"/>
      <c r="F45" s="35"/>
      <c r="G45" s="35"/>
      <c r="H45" s="35"/>
    </row>
    <row r="46" spans="1:8" ht="22.5" x14ac:dyDescent="0.2">
      <c r="A46" s="4"/>
      <c r="B46" s="32" t="s">
        <v>27</v>
      </c>
      <c r="C46" s="35"/>
      <c r="D46" s="35"/>
      <c r="E46" s="35"/>
      <c r="F46" s="35"/>
      <c r="G46" s="35"/>
      <c r="H46" s="35"/>
    </row>
    <row r="47" spans="1:8" x14ac:dyDescent="0.2">
      <c r="A47" s="4"/>
      <c r="B47" s="32"/>
      <c r="C47" s="35"/>
      <c r="D47" s="35"/>
      <c r="E47" s="35"/>
      <c r="F47" s="35"/>
      <c r="G47" s="35"/>
      <c r="H47" s="35"/>
    </row>
    <row r="48" spans="1:8" ht="22.5" x14ac:dyDescent="0.2">
      <c r="A48" s="4"/>
      <c r="B48" s="32" t="s">
        <v>34</v>
      </c>
      <c r="C48" s="35"/>
      <c r="D48" s="35"/>
      <c r="E48" s="35"/>
      <c r="F48" s="35"/>
      <c r="G48" s="35"/>
      <c r="H48" s="35"/>
    </row>
    <row r="49" spans="1:8" x14ac:dyDescent="0.2">
      <c r="A49" s="4"/>
      <c r="B49" s="32"/>
      <c r="C49" s="35"/>
      <c r="D49" s="35"/>
      <c r="E49" s="35"/>
      <c r="F49" s="35"/>
      <c r="G49" s="35"/>
      <c r="H49" s="35"/>
    </row>
    <row r="50" spans="1:8" x14ac:dyDescent="0.2">
      <c r="A50" s="4"/>
      <c r="B50" s="32" t="s">
        <v>15</v>
      </c>
      <c r="C50" s="35"/>
      <c r="D50" s="35"/>
      <c r="E50" s="35"/>
      <c r="F50" s="35"/>
      <c r="G50" s="35"/>
      <c r="H50" s="35"/>
    </row>
    <row r="51" spans="1:8" x14ac:dyDescent="0.2">
      <c r="A51" s="31"/>
      <c r="B51" s="33"/>
      <c r="C51" s="36"/>
      <c r="D51" s="36"/>
      <c r="E51" s="36"/>
      <c r="F51" s="36"/>
      <c r="G51" s="36"/>
      <c r="H51" s="36"/>
    </row>
    <row r="52" spans="1:8" x14ac:dyDescent="0.2">
      <c r="A52" s="27"/>
      <c r="B52" s="48" t="s">
        <v>53</v>
      </c>
      <c r="C52" s="24"/>
      <c r="D52" s="24"/>
      <c r="E52" s="24"/>
      <c r="F52" s="24"/>
      <c r="G52" s="24"/>
      <c r="H52" s="24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opLeftCell="A2" workbookViewId="0">
      <selection activeCell="G21" sqref="G21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5" t="s">
        <v>139</v>
      </c>
      <c r="B1" s="56"/>
      <c r="C1" s="56"/>
      <c r="D1" s="56"/>
      <c r="E1" s="56"/>
      <c r="F1" s="56"/>
      <c r="G1" s="56"/>
      <c r="H1" s="57"/>
    </row>
    <row r="2" spans="1:8" x14ac:dyDescent="0.2">
      <c r="A2" s="60" t="s">
        <v>54</v>
      </c>
      <c r="B2" s="61"/>
      <c r="C2" s="55" t="s">
        <v>60</v>
      </c>
      <c r="D2" s="56"/>
      <c r="E2" s="56"/>
      <c r="F2" s="56"/>
      <c r="G2" s="57"/>
      <c r="H2" s="58" t="s">
        <v>59</v>
      </c>
    </row>
    <row r="3" spans="1:8" ht="24.95" customHeight="1" x14ac:dyDescent="0.2">
      <c r="A3" s="62"/>
      <c r="B3" s="63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9"/>
    </row>
    <row r="4" spans="1:8" x14ac:dyDescent="0.2">
      <c r="A4" s="64"/>
      <c r="B4" s="65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5"/>
      <c r="B5" s="46"/>
      <c r="C5" s="14"/>
      <c r="D5" s="14"/>
      <c r="E5" s="14"/>
      <c r="F5" s="14"/>
      <c r="G5" s="14"/>
      <c r="H5" s="14"/>
    </row>
    <row r="6" spans="1:8" x14ac:dyDescent="0.2">
      <c r="A6" s="42" t="s">
        <v>16</v>
      </c>
      <c r="B6" s="40"/>
      <c r="C6" s="53">
        <f>SUM(C7:C14)</f>
        <v>0</v>
      </c>
      <c r="D6" s="53">
        <f t="shared" ref="D6:H6" si="0">SUM(D7:D14)</f>
        <v>0</v>
      </c>
      <c r="E6" s="53">
        <f t="shared" si="0"/>
        <v>0</v>
      </c>
      <c r="F6" s="53">
        <f t="shared" si="0"/>
        <v>0</v>
      </c>
      <c r="G6" s="53">
        <f t="shared" si="0"/>
        <v>0</v>
      </c>
      <c r="H6" s="53">
        <f t="shared" si="0"/>
        <v>0</v>
      </c>
    </row>
    <row r="7" spans="1:8" x14ac:dyDescent="0.2">
      <c r="A7" s="39"/>
      <c r="B7" s="43" t="s">
        <v>42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f>E7-F7</f>
        <v>0</v>
      </c>
    </row>
    <row r="8" spans="1:8" x14ac:dyDescent="0.2">
      <c r="A8" s="39"/>
      <c r="B8" s="43" t="s">
        <v>17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f t="shared" ref="H8:H14" si="1">E8-F8</f>
        <v>0</v>
      </c>
    </row>
    <row r="9" spans="1:8" x14ac:dyDescent="0.2">
      <c r="A9" s="39"/>
      <c r="B9" s="43" t="s">
        <v>43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f t="shared" si="1"/>
        <v>0</v>
      </c>
    </row>
    <row r="10" spans="1:8" x14ac:dyDescent="0.2">
      <c r="A10" s="39"/>
      <c r="B10" s="43" t="s">
        <v>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f t="shared" si="1"/>
        <v>0</v>
      </c>
    </row>
    <row r="11" spans="1:8" x14ac:dyDescent="0.2">
      <c r="A11" s="39"/>
      <c r="B11" s="43" t="s">
        <v>23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f t="shared" si="1"/>
        <v>0</v>
      </c>
    </row>
    <row r="12" spans="1:8" x14ac:dyDescent="0.2">
      <c r="A12" s="39"/>
      <c r="B12" s="43" t="s">
        <v>18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f t="shared" si="1"/>
        <v>0</v>
      </c>
    </row>
    <row r="13" spans="1:8" x14ac:dyDescent="0.2">
      <c r="A13" s="39"/>
      <c r="B13" s="43" t="s">
        <v>44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f t="shared" si="1"/>
        <v>0</v>
      </c>
    </row>
    <row r="14" spans="1:8" x14ac:dyDescent="0.2">
      <c r="A14" s="39"/>
      <c r="B14" s="43" t="s">
        <v>19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f t="shared" si="1"/>
        <v>0</v>
      </c>
    </row>
    <row r="15" spans="1:8" x14ac:dyDescent="0.2">
      <c r="A15" s="41"/>
      <c r="B15" s="43"/>
      <c r="C15" s="53"/>
      <c r="D15" s="53"/>
      <c r="E15" s="53"/>
      <c r="F15" s="53"/>
      <c r="G15" s="53"/>
      <c r="H15" s="53"/>
    </row>
    <row r="16" spans="1:8" x14ac:dyDescent="0.2">
      <c r="A16" s="42" t="s">
        <v>20</v>
      </c>
      <c r="B16" s="44"/>
      <c r="C16" s="53">
        <f>SUM(C17:C23)</f>
        <v>3582201501.8099999</v>
      </c>
      <c r="D16" s="53">
        <f t="shared" ref="D16:G16" si="2">SUM(D17:D23)</f>
        <v>112500249.36000001</v>
      </c>
      <c r="E16" s="53">
        <f t="shared" si="2"/>
        <v>3694701751.1700001</v>
      </c>
      <c r="F16" s="53">
        <f t="shared" si="2"/>
        <v>700812912.41999996</v>
      </c>
      <c r="G16" s="53">
        <f t="shared" si="2"/>
        <v>683029288.49000001</v>
      </c>
      <c r="H16" s="53">
        <f>SUM(H17:H23)</f>
        <v>2993888838.75</v>
      </c>
    </row>
    <row r="17" spans="1:8" x14ac:dyDescent="0.2">
      <c r="A17" s="39"/>
      <c r="B17" s="43" t="s">
        <v>45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f t="shared" ref="H17:H23" si="3">E17-F17</f>
        <v>0</v>
      </c>
    </row>
    <row r="18" spans="1:8" x14ac:dyDescent="0.2">
      <c r="A18" s="39"/>
      <c r="B18" s="43" t="s">
        <v>28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f t="shared" si="3"/>
        <v>0</v>
      </c>
    </row>
    <row r="19" spans="1:8" x14ac:dyDescent="0.2">
      <c r="A19" s="39"/>
      <c r="B19" s="43" t="s">
        <v>21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f t="shared" si="3"/>
        <v>0</v>
      </c>
    </row>
    <row r="20" spans="1:8" x14ac:dyDescent="0.2">
      <c r="A20" s="39"/>
      <c r="B20" s="43" t="s">
        <v>46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f t="shared" si="3"/>
        <v>0</v>
      </c>
    </row>
    <row r="21" spans="1:8" x14ac:dyDescent="0.2">
      <c r="A21" s="39"/>
      <c r="B21" s="43" t="s">
        <v>47</v>
      </c>
      <c r="C21" s="53">
        <v>3582201501.8099999</v>
      </c>
      <c r="D21" s="53">
        <v>112500249.36000001</v>
      </c>
      <c r="E21" s="53">
        <v>3694701751.1700001</v>
      </c>
      <c r="F21" s="53">
        <v>700812912.41999996</v>
      </c>
      <c r="G21" s="53">
        <v>683029288.49000001</v>
      </c>
      <c r="H21" s="53">
        <f>E21-F21</f>
        <v>2993888838.75</v>
      </c>
    </row>
    <row r="22" spans="1:8" x14ac:dyDescent="0.2">
      <c r="A22" s="39"/>
      <c r="B22" s="43" t="s">
        <v>48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f t="shared" si="3"/>
        <v>0</v>
      </c>
    </row>
    <row r="23" spans="1:8" x14ac:dyDescent="0.2">
      <c r="A23" s="39"/>
      <c r="B23" s="43" t="s">
        <v>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f t="shared" si="3"/>
        <v>0</v>
      </c>
    </row>
    <row r="24" spans="1:8" x14ac:dyDescent="0.2">
      <c r="A24" s="41"/>
      <c r="B24" s="43"/>
      <c r="C24" s="53"/>
      <c r="D24" s="53"/>
      <c r="E24" s="53"/>
      <c r="F24" s="53"/>
      <c r="G24" s="53"/>
      <c r="H24" s="53"/>
    </row>
    <row r="25" spans="1:8" x14ac:dyDescent="0.2">
      <c r="A25" s="42" t="s">
        <v>49</v>
      </c>
      <c r="B25" s="44"/>
      <c r="C25" s="53">
        <f>SUM(C26:C34)</f>
        <v>323029795.12000024</v>
      </c>
      <c r="D25" s="53">
        <f t="shared" ref="D25:H25" si="4">SUM(D26:D34)</f>
        <v>93466229.310000017</v>
      </c>
      <c r="E25" s="53">
        <f t="shared" si="4"/>
        <v>416496024.43000001</v>
      </c>
      <c r="F25" s="53">
        <f t="shared" si="4"/>
        <v>52608672.960000001</v>
      </c>
      <c r="G25" s="53">
        <f t="shared" si="4"/>
        <v>51849790.939999998</v>
      </c>
      <c r="H25" s="53">
        <f t="shared" si="4"/>
        <v>363887351.47000003</v>
      </c>
    </row>
    <row r="26" spans="1:8" x14ac:dyDescent="0.2">
      <c r="A26" s="39"/>
      <c r="B26" s="43" t="s">
        <v>29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f t="shared" ref="H26:H34" si="5">E26-F26</f>
        <v>0</v>
      </c>
    </row>
    <row r="27" spans="1:8" x14ac:dyDescent="0.2">
      <c r="A27" s="39"/>
      <c r="B27" s="43" t="s">
        <v>24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f t="shared" si="5"/>
        <v>0</v>
      </c>
    </row>
    <row r="28" spans="1:8" x14ac:dyDescent="0.2">
      <c r="A28" s="39"/>
      <c r="B28" s="43" t="s">
        <v>30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f t="shared" si="5"/>
        <v>0</v>
      </c>
    </row>
    <row r="29" spans="1:8" x14ac:dyDescent="0.2">
      <c r="A29" s="39"/>
      <c r="B29" s="43" t="s">
        <v>50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f t="shared" si="5"/>
        <v>0</v>
      </c>
    </row>
    <row r="30" spans="1:8" x14ac:dyDescent="0.2">
      <c r="A30" s="39"/>
      <c r="B30" s="43" t="s">
        <v>22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f t="shared" si="5"/>
        <v>0</v>
      </c>
    </row>
    <row r="31" spans="1:8" x14ac:dyDescent="0.2">
      <c r="A31" s="39"/>
      <c r="B31" s="43" t="s">
        <v>5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f t="shared" si="5"/>
        <v>0</v>
      </c>
    </row>
    <row r="32" spans="1:8" x14ac:dyDescent="0.2">
      <c r="A32" s="39"/>
      <c r="B32" s="43" t="s">
        <v>6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f t="shared" si="5"/>
        <v>0</v>
      </c>
    </row>
    <row r="33" spans="1:8" x14ac:dyDescent="0.2">
      <c r="A33" s="39"/>
      <c r="B33" s="43" t="s">
        <v>51</v>
      </c>
      <c r="C33" s="53">
        <v>323029795.12000024</v>
      </c>
      <c r="D33" s="53">
        <v>93466229.310000017</v>
      </c>
      <c r="E33" s="53">
        <v>416496024.43000001</v>
      </c>
      <c r="F33" s="53">
        <v>52608672.960000001</v>
      </c>
      <c r="G33" s="53">
        <v>51849790.939999998</v>
      </c>
      <c r="H33" s="53">
        <f>E33-F33</f>
        <v>363887351.47000003</v>
      </c>
    </row>
    <row r="34" spans="1:8" x14ac:dyDescent="0.2">
      <c r="A34" s="39"/>
      <c r="B34" s="43" t="s">
        <v>31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f t="shared" si="5"/>
        <v>0</v>
      </c>
    </row>
    <row r="35" spans="1:8" x14ac:dyDescent="0.2">
      <c r="A35" s="41"/>
      <c r="B35" s="43"/>
      <c r="C35" s="53"/>
      <c r="D35" s="53"/>
      <c r="E35" s="53"/>
      <c r="F35" s="53"/>
      <c r="G35" s="53"/>
      <c r="H35" s="53"/>
    </row>
    <row r="36" spans="1:8" x14ac:dyDescent="0.2">
      <c r="A36" s="42" t="s">
        <v>32</v>
      </c>
      <c r="B36" s="44"/>
      <c r="C36" s="53">
        <f>SUM(C37:C40)</f>
        <v>0</v>
      </c>
      <c r="D36" s="53">
        <f t="shared" ref="D36:H36" si="6">SUM(D37:D40)</f>
        <v>0</v>
      </c>
      <c r="E36" s="53">
        <f t="shared" si="6"/>
        <v>0</v>
      </c>
      <c r="F36" s="53">
        <f t="shared" si="6"/>
        <v>0</v>
      </c>
      <c r="G36" s="53">
        <f t="shared" si="6"/>
        <v>0</v>
      </c>
      <c r="H36" s="53">
        <f t="shared" si="6"/>
        <v>0</v>
      </c>
    </row>
    <row r="37" spans="1:8" x14ac:dyDescent="0.2">
      <c r="A37" s="39"/>
      <c r="B37" s="43" t="s">
        <v>52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f t="shared" ref="H37:H40" si="7">E37-F37</f>
        <v>0</v>
      </c>
    </row>
    <row r="38" spans="1:8" ht="22.5" x14ac:dyDescent="0.2">
      <c r="A38" s="39"/>
      <c r="B38" s="43" t="s">
        <v>25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f t="shared" si="7"/>
        <v>0</v>
      </c>
    </row>
    <row r="39" spans="1:8" x14ac:dyDescent="0.2">
      <c r="A39" s="39"/>
      <c r="B39" s="43" t="s">
        <v>33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f t="shared" si="7"/>
        <v>0</v>
      </c>
    </row>
    <row r="40" spans="1:8" x14ac:dyDescent="0.2">
      <c r="A40" s="39"/>
      <c r="B40" s="43" t="s">
        <v>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f t="shared" si="7"/>
        <v>0</v>
      </c>
    </row>
    <row r="41" spans="1:8" x14ac:dyDescent="0.2">
      <c r="A41" s="41"/>
      <c r="B41" s="43"/>
      <c r="C41" s="53"/>
      <c r="D41" s="53"/>
      <c r="E41" s="53"/>
      <c r="F41" s="53"/>
      <c r="G41" s="53"/>
      <c r="H41" s="53"/>
    </row>
    <row r="42" spans="1:8" x14ac:dyDescent="0.2">
      <c r="A42" s="47"/>
      <c r="B42" s="48" t="s">
        <v>53</v>
      </c>
      <c r="C42" s="54">
        <f>C36+C25+C16+C6</f>
        <v>3905231296.9300003</v>
      </c>
      <c r="D42" s="54">
        <f>D36+D25+D16+D6</f>
        <v>205966478.67000002</v>
      </c>
      <c r="E42" s="54">
        <f t="shared" ref="E42:H42" si="8">E36+E25+E16+E6</f>
        <v>4111197775.5999999</v>
      </c>
      <c r="F42" s="54">
        <f t="shared" si="8"/>
        <v>753421585.38</v>
      </c>
      <c r="G42" s="54">
        <f t="shared" si="8"/>
        <v>734879079.43000007</v>
      </c>
      <c r="H42" s="54">
        <f t="shared" si="8"/>
        <v>3357776190.2200003</v>
      </c>
    </row>
    <row r="43" spans="1:8" x14ac:dyDescent="0.2">
      <c r="A43" s="38"/>
      <c r="B43" s="38"/>
      <c r="C43" s="38"/>
      <c r="D43" s="38"/>
      <c r="E43" s="38"/>
      <c r="F43" s="38"/>
      <c r="G43" s="38"/>
      <c r="H43" s="38"/>
    </row>
    <row r="44" spans="1:8" x14ac:dyDescent="0.2">
      <c r="A44" s="38"/>
      <c r="B44" s="38"/>
      <c r="C44" s="38"/>
      <c r="D44" s="38"/>
      <c r="E44" s="38"/>
      <c r="F44" s="38"/>
      <c r="G44" s="38"/>
      <c r="H44" s="38"/>
    </row>
    <row r="45" spans="1:8" x14ac:dyDescent="0.2">
      <c r="A45" s="38"/>
      <c r="B45" s="38"/>
      <c r="C45" s="38"/>
      <c r="D45" s="38"/>
      <c r="E45" s="38"/>
      <c r="F45" s="38"/>
      <c r="G45" s="38"/>
      <c r="H45" s="38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2018-03-08T21:21:25Z</cp:lastPrinted>
  <dcterms:created xsi:type="dcterms:W3CDTF">2014-02-10T03:37:14Z</dcterms:created>
  <dcterms:modified xsi:type="dcterms:W3CDTF">2021-04-28T17:06:51Z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