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F\Documents\2026\ASEG\1T2026\"/>
    </mc:Choice>
  </mc:AlternateContent>
  <xr:revisionPtr revIDLastSave="0" documentId="13_ncr:1_{A05CE8C2-98D4-44D6-A9AB-014B44749429}" xr6:coauthVersionLast="47" xr6:coauthVersionMax="47" xr10:uidLastSave="{00000000-0000-0000-0000-000000000000}"/>
  <bookViews>
    <workbookView xWindow="-120" yWindow="-120" windowWidth="29040" windowHeight="15720" activeTab="1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0" l="1"/>
  <c r="D33" i="10"/>
  <c r="E33" i="10"/>
  <c r="F33" i="10"/>
  <c r="G33" i="10"/>
  <c r="B33" i="10"/>
  <c r="C21" i="10"/>
  <c r="D21" i="10"/>
  <c r="E21" i="10"/>
  <c r="F21" i="10"/>
  <c r="G21" i="10"/>
  <c r="C28" i="10"/>
  <c r="D28" i="10"/>
  <c r="E28" i="10"/>
  <c r="F28" i="10"/>
  <c r="G28" i="10"/>
  <c r="B28" i="10"/>
  <c r="C24" i="10"/>
  <c r="D24" i="10"/>
  <c r="E24" i="10"/>
  <c r="F24" i="10"/>
  <c r="G24" i="10"/>
  <c r="B24" i="10"/>
  <c r="B21" i="10" s="1"/>
  <c r="C16" i="10"/>
  <c r="D16" i="10"/>
  <c r="E16" i="10"/>
  <c r="F16" i="10"/>
  <c r="G16" i="10"/>
  <c r="B16" i="10"/>
  <c r="C12" i="10"/>
  <c r="C9" i="10" s="1"/>
  <c r="D12" i="10"/>
  <c r="E12" i="10"/>
  <c r="F12" i="10"/>
  <c r="F9" i="10" s="1"/>
  <c r="G12" i="10"/>
  <c r="B12" i="10"/>
  <c r="D9" i="10" l="1"/>
  <c r="E9" i="10"/>
  <c r="G9" i="10"/>
  <c r="B9" i="10"/>
  <c r="C6" i="19" l="1"/>
  <c r="D6" i="19"/>
  <c r="E6" i="19"/>
  <c r="F6" i="19"/>
  <c r="G6" i="19"/>
  <c r="C30" i="20" l="1"/>
  <c r="D30" i="20"/>
  <c r="E30" i="20"/>
  <c r="F30" i="20"/>
  <c r="G30" i="20"/>
  <c r="B30" i="20"/>
  <c r="C20" i="20"/>
  <c r="D20" i="20"/>
  <c r="E20" i="20"/>
  <c r="F20" i="20"/>
  <c r="G20" i="20"/>
  <c r="B20" i="20"/>
  <c r="C27" i="20"/>
  <c r="D27" i="20"/>
  <c r="E27" i="20"/>
  <c r="F27" i="20"/>
  <c r="G27" i="20"/>
  <c r="B27" i="20"/>
  <c r="C6" i="20"/>
  <c r="D6" i="20"/>
  <c r="E6" i="20"/>
  <c r="F6" i="20"/>
  <c r="G6" i="20"/>
  <c r="B6" i="20"/>
  <c r="C31" i="16"/>
  <c r="B31" i="16"/>
  <c r="C21" i="16"/>
  <c r="D21" i="16"/>
  <c r="E21" i="16"/>
  <c r="F21" i="16"/>
  <c r="G21" i="16"/>
  <c r="B21" i="16"/>
  <c r="C7" i="16"/>
  <c r="D7" i="16"/>
  <c r="E7" i="16"/>
  <c r="F7" i="16"/>
  <c r="G7" i="16"/>
  <c r="G31" i="16" s="1"/>
  <c r="B7" i="16"/>
  <c r="C70" i="6"/>
  <c r="D70" i="6"/>
  <c r="E70" i="6"/>
  <c r="F70" i="6"/>
  <c r="G70" i="6"/>
  <c r="B70" i="6"/>
  <c r="C67" i="6"/>
  <c r="D67" i="6"/>
  <c r="E67" i="6"/>
  <c r="F67" i="6"/>
  <c r="G67" i="6"/>
  <c r="B67" i="6"/>
  <c r="C65" i="6"/>
  <c r="D65" i="6"/>
  <c r="E65" i="6"/>
  <c r="F65" i="6"/>
  <c r="G65" i="6"/>
  <c r="B65" i="6"/>
  <c r="C41" i="6"/>
  <c r="D41" i="6"/>
  <c r="E41" i="6"/>
  <c r="F41" i="6"/>
  <c r="G41" i="6"/>
  <c r="B41" i="6"/>
  <c r="G17" i="22"/>
  <c r="G6" i="22"/>
  <c r="C29" i="19"/>
  <c r="D29" i="19"/>
  <c r="C18" i="19"/>
  <c r="D18" i="19"/>
  <c r="E18" i="19"/>
  <c r="F18" i="19"/>
  <c r="G18" i="19"/>
  <c r="B18" i="19"/>
  <c r="C7" i="19"/>
  <c r="D7" i="19"/>
  <c r="E7" i="19"/>
  <c r="F7" i="19"/>
  <c r="G7" i="19"/>
  <c r="B7" i="19"/>
  <c r="C43" i="9"/>
  <c r="D43" i="9"/>
  <c r="E43" i="9"/>
  <c r="E77" i="9" s="1"/>
  <c r="G43" i="9"/>
  <c r="C77" i="9"/>
  <c r="C71" i="9"/>
  <c r="D71" i="9"/>
  <c r="E71" i="9"/>
  <c r="F71" i="9"/>
  <c r="G71" i="9"/>
  <c r="B71" i="9"/>
  <c r="C61" i="9"/>
  <c r="D61" i="9"/>
  <c r="E61" i="9"/>
  <c r="F61" i="9"/>
  <c r="G61" i="9"/>
  <c r="B61" i="9"/>
  <c r="C53" i="9"/>
  <c r="D53" i="9"/>
  <c r="E53" i="9"/>
  <c r="F53" i="9"/>
  <c r="F43" i="9" s="1"/>
  <c r="G53" i="9"/>
  <c r="B53" i="9"/>
  <c r="C44" i="9"/>
  <c r="D44" i="9"/>
  <c r="E44" i="9"/>
  <c r="F44" i="9"/>
  <c r="G44" i="9"/>
  <c r="B44" i="9"/>
  <c r="B43" i="9" s="1"/>
  <c r="C37" i="9"/>
  <c r="D37" i="9"/>
  <c r="E37" i="9"/>
  <c r="F37" i="9"/>
  <c r="G37" i="9"/>
  <c r="B37" i="9"/>
  <c r="C27" i="9"/>
  <c r="C9" i="9" s="1"/>
  <c r="D27" i="9"/>
  <c r="E27" i="9"/>
  <c r="F27" i="9"/>
  <c r="G27" i="9"/>
  <c r="B27" i="9"/>
  <c r="C19" i="9"/>
  <c r="D19" i="9"/>
  <c r="E19" i="9"/>
  <c r="F19" i="9"/>
  <c r="G19" i="9"/>
  <c r="B19" i="9"/>
  <c r="C10" i="9"/>
  <c r="D10" i="9"/>
  <c r="E10" i="9"/>
  <c r="F10" i="9"/>
  <c r="G10" i="9"/>
  <c r="B10" i="9"/>
  <c r="G9" i="9"/>
  <c r="G77" i="9" s="1"/>
  <c r="C19" i="8"/>
  <c r="D19" i="8"/>
  <c r="E19" i="8"/>
  <c r="F19" i="8"/>
  <c r="G19" i="8"/>
  <c r="B19" i="8"/>
  <c r="C9" i="8"/>
  <c r="D9" i="8"/>
  <c r="E9" i="8"/>
  <c r="F9" i="8"/>
  <c r="G9" i="8"/>
  <c r="B9" i="8"/>
  <c r="C150" i="7"/>
  <c r="D150" i="7"/>
  <c r="E150" i="7"/>
  <c r="F150" i="7"/>
  <c r="G150" i="7"/>
  <c r="B150" i="7"/>
  <c r="C146" i="7"/>
  <c r="D146" i="7"/>
  <c r="E146" i="7"/>
  <c r="F146" i="7"/>
  <c r="G146" i="7"/>
  <c r="B146" i="7"/>
  <c r="C137" i="7"/>
  <c r="D137" i="7"/>
  <c r="E137" i="7"/>
  <c r="F137" i="7"/>
  <c r="G137" i="7"/>
  <c r="B137" i="7"/>
  <c r="C133" i="7"/>
  <c r="D133" i="7"/>
  <c r="E133" i="7"/>
  <c r="F133" i="7"/>
  <c r="G133" i="7"/>
  <c r="B133" i="7"/>
  <c r="C123" i="7"/>
  <c r="D123" i="7"/>
  <c r="E123" i="7"/>
  <c r="F123" i="7"/>
  <c r="G123" i="7"/>
  <c r="B123" i="7"/>
  <c r="C113" i="7"/>
  <c r="D113" i="7"/>
  <c r="E113" i="7"/>
  <c r="F113" i="7"/>
  <c r="G113" i="7"/>
  <c r="B113" i="7"/>
  <c r="C103" i="7"/>
  <c r="D103" i="7"/>
  <c r="E103" i="7"/>
  <c r="F103" i="7"/>
  <c r="G103" i="7"/>
  <c r="B103" i="7"/>
  <c r="C93" i="7"/>
  <c r="D93" i="7"/>
  <c r="E93" i="7"/>
  <c r="F93" i="7"/>
  <c r="G93" i="7"/>
  <c r="B93" i="7"/>
  <c r="C85" i="7"/>
  <c r="D85" i="7"/>
  <c r="E85" i="7"/>
  <c r="F85" i="7"/>
  <c r="G85" i="7"/>
  <c r="B85" i="7"/>
  <c r="C75" i="7"/>
  <c r="D75" i="7"/>
  <c r="E75" i="7"/>
  <c r="F75" i="7"/>
  <c r="G75" i="7"/>
  <c r="B75" i="7"/>
  <c r="C71" i="7"/>
  <c r="D71" i="7"/>
  <c r="E71" i="7"/>
  <c r="F71" i="7"/>
  <c r="G71" i="7"/>
  <c r="B71" i="7"/>
  <c r="C62" i="7"/>
  <c r="D62" i="7"/>
  <c r="E62" i="7"/>
  <c r="F62" i="7"/>
  <c r="G62" i="7"/>
  <c r="B62" i="7"/>
  <c r="C58" i="7"/>
  <c r="D58" i="7"/>
  <c r="E58" i="7"/>
  <c r="F58" i="7"/>
  <c r="G58" i="7"/>
  <c r="B58" i="7"/>
  <c r="C48" i="7"/>
  <c r="D48" i="7"/>
  <c r="E48" i="7"/>
  <c r="F48" i="7"/>
  <c r="G48" i="7"/>
  <c r="B48" i="7"/>
  <c r="C38" i="7"/>
  <c r="D38" i="7"/>
  <c r="E38" i="7"/>
  <c r="F38" i="7"/>
  <c r="G38" i="7"/>
  <c r="B38" i="7"/>
  <c r="C28" i="7"/>
  <c r="D28" i="7"/>
  <c r="E28" i="7"/>
  <c r="F28" i="7"/>
  <c r="G28" i="7"/>
  <c r="B28" i="7"/>
  <c r="C18" i="7"/>
  <c r="D18" i="7"/>
  <c r="E18" i="7"/>
  <c r="F18" i="7"/>
  <c r="G18" i="7"/>
  <c r="B18" i="7"/>
  <c r="C10" i="7"/>
  <c r="D10" i="7"/>
  <c r="E10" i="7"/>
  <c r="F10" i="7"/>
  <c r="G10" i="7"/>
  <c r="B10" i="7"/>
  <c r="C72" i="5"/>
  <c r="C74" i="5" s="1"/>
  <c r="D72" i="5"/>
  <c r="D74" i="5" s="1"/>
  <c r="B72" i="5"/>
  <c r="B74" i="5" s="1"/>
  <c r="C64" i="5"/>
  <c r="D64" i="5"/>
  <c r="B64" i="5"/>
  <c r="C57" i="5"/>
  <c r="C59" i="5" s="1"/>
  <c r="D57" i="5"/>
  <c r="D59" i="5" s="1"/>
  <c r="B57" i="5"/>
  <c r="B59" i="5" s="1"/>
  <c r="C49" i="5"/>
  <c r="D49" i="5"/>
  <c r="B49" i="5"/>
  <c r="C44" i="5"/>
  <c r="D44" i="5"/>
  <c r="B44" i="5"/>
  <c r="C40" i="5"/>
  <c r="D40" i="5"/>
  <c r="B40" i="5"/>
  <c r="C37" i="5"/>
  <c r="D37" i="5"/>
  <c r="B37" i="5"/>
  <c r="D17" i="5"/>
  <c r="C17" i="5"/>
  <c r="C8" i="5"/>
  <c r="D8" i="5"/>
  <c r="B8" i="5"/>
  <c r="C13" i="5"/>
  <c r="D13" i="5"/>
  <c r="B13" i="5"/>
  <c r="G29" i="19" l="1"/>
  <c r="F29" i="19"/>
  <c r="E29" i="19"/>
  <c r="G28" i="22"/>
  <c r="D31" i="16"/>
  <c r="E31" i="16"/>
  <c r="F31" i="16"/>
  <c r="B9" i="9"/>
  <c r="E29" i="8"/>
  <c r="C21" i="5"/>
  <c r="C23" i="5" s="1"/>
  <c r="C25" i="5" s="1"/>
  <c r="C33" i="5" s="1"/>
  <c r="B21" i="5"/>
  <c r="B23" i="5" s="1"/>
  <c r="B25" i="5" s="1"/>
  <c r="B33" i="5" s="1"/>
  <c r="D21" i="5"/>
  <c r="D23" i="5" s="1"/>
  <c r="D25" i="5" s="1"/>
  <c r="D33" i="5" s="1"/>
  <c r="B29" i="19"/>
  <c r="E9" i="9"/>
  <c r="F9" i="9"/>
  <c r="F77" i="9" s="1"/>
  <c r="B77" i="9"/>
  <c r="D9" i="9"/>
  <c r="D77" i="9" s="1"/>
  <c r="F29" i="8"/>
  <c r="B29" i="8"/>
  <c r="G29" i="8"/>
  <c r="D29" i="8"/>
  <c r="C29" i="8"/>
  <c r="F84" i="7"/>
  <c r="C84" i="7"/>
  <c r="F9" i="7"/>
  <c r="E9" i="7"/>
  <c r="D84" i="7"/>
  <c r="B84" i="7"/>
  <c r="G84" i="7"/>
  <c r="E84" i="7"/>
  <c r="C9" i="7"/>
  <c r="D9" i="7"/>
  <c r="B9" i="7"/>
  <c r="G9" i="7"/>
  <c r="C159" i="7" l="1"/>
  <c r="F159" i="7"/>
  <c r="D159" i="7"/>
  <c r="G159" i="7"/>
  <c r="E159" i="7"/>
  <c r="B159" i="7"/>
  <c r="D6" i="16" l="1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C41" i="3" l="1"/>
  <c r="D41" i="3"/>
  <c r="E41" i="3"/>
  <c r="F41" i="3"/>
  <c r="B41" i="3"/>
  <c r="A2" i="3" l="1"/>
</calcChain>
</file>

<file path=xl/sharedStrings.xml><?xml version="1.0" encoding="utf-8"?>
<sst xmlns="http://schemas.openxmlformats.org/spreadsheetml/2006/main" count="825" uniqueCount="556">
  <si>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</si>
  <si>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</si>
  <si>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</si>
  <si>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</si>
  <si>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</si>
  <si>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</si>
  <si>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</si>
  <si>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</si>
  <si>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</si>
  <si>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</si>
  <si>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</si>
  <si>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</si>
  <si>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</si>
  <si>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</si>
  <si>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</si>
  <si>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</si>
  <si>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</si>
  <si>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</si>
  <si>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</si>
  <si>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</si>
  <si>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</si>
  <si>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</si>
  <si>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</si>
  <si>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</si>
  <si>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</si>
  <si>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</si>
  <si>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</si>
  <si>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</si>
  <si>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</si>
  <si>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</si>
  <si>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</si>
  <si>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</si>
  <si>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</si>
  <si>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</si>
  <si>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</si>
  <si>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</si>
  <si>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</si>
  <si>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</si>
  <si>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</si>
  <si>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</si>
  <si>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</si>
  <si>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</si>
  <si>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</si>
  <si>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</si>
  <si>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</si>
  <si>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</si>
  <si>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</si>
  <si>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</si>
  <si>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</si>
  <si>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</si>
  <si>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</si>
  <si>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</si>
  <si>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</si>
  <si>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</si>
  <si>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</si>
  <si>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</si>
  <si>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</si>
  <si>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</si>
  <si>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</si>
  <si>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</si>
  <si>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</si>
  <si>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</si>
  <si>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</si>
  <si>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</si>
  <si>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</si>
  <si>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</si>
  <si>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</si>
  <si>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</si>
  <si>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</si>
  <si>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</si>
  <si>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</si>
  <si>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</si>
  <si>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</si>
  <si>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</si>
  <si>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</si>
  <si>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</si>
  <si>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</si>
  <si>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</si>
  <si>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</si>
  <si>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</si>
  <si>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</si>
  <si>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</si>
  <si>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</si>
  <si>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</si>
  <si>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</si>
  <si>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</si>
  <si>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</si>
  <si>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</si>
  <si>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</si>
  <si>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</si>
  <si>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</si>
  <si>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</si>
  <si>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</si>
  <si>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</si>
  <si>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</si>
  <si>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</si>
  <si>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</si>
  <si>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</si>
  <si>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</si>
  <si>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</si>
  <si>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</si>
  <si>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</si>
  <si>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</si>
  <si>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</si>
  <si>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</si>
  <si>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</si>
  <si>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</si>
  <si>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</si>
  <si>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</si>
  <si>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</si>
  <si>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</si>
  <si>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</si>
  <si>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</si>
  <si>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</si>
  <si>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</si>
  <si>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</si>
  <si>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</si>
  <si>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</si>
  <si>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</si>
  <si>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</si>
  <si>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</si>
  <si>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</si>
  <si>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</si>
  <si>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</si>
  <si>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</si>
  <si>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</si>
  <si>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</si>
  <si>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</si>
  <si>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</si>
  <si>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</si>
  <si>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</si>
  <si>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</si>
  <si>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</si>
  <si>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</si>
  <si>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</si>
  <si>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</si>
  <si>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</si>
  <si>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</si>
  <si>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</si>
  <si>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</si>
  <si>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</si>
  <si>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</si>
  <si>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</si>
  <si>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</si>
  <si>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</si>
  <si>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</si>
  <si>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</si>
  <si>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</si>
  <si>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</si>
  <si>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</si>
  <si>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</si>
  <si>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</si>
  <si>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</si>
  <si>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</si>
  <si>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</si>
  <si>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</si>
  <si>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</si>
  <si>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</si>
  <si>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</si>
  <si>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</si>
  <si>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</si>
  <si>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</si>
  <si>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</si>
  <si>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</si>
  <si>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</si>
  <si>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</si>
  <si>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</si>
  <si>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</si>
  <si>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</si>
  <si>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</si>
  <si>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</si>
  <si>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</si>
  <si>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</si>
  <si>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</si>
  <si>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</si>
  <si>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</si>
  <si>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</si>
  <si>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</si>
  <si>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</si>
  <si>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</si>
  <si>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</si>
  <si>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</si>
  <si>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</si>
  <si>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</si>
  <si>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</si>
  <si>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</si>
  <si>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</si>
  <si>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</si>
  <si>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</si>
  <si>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</si>
  <si>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</si>
  <si>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</si>
  <si>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</si>
  <si>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</si>
  <si>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</si>
  <si>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</si>
  <si>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</si>
  <si>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</si>
  <si>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</si>
  <si>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</si>
  <si>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</si>
  <si>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</si>
  <si>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</si>
  <si>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</si>
  <si>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</si>
  <si>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</si>
  <si>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</si>
  <si>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</si>
  <si>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</si>
  <si>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</si>
  <si>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</si>
  <si>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</si>
  <si>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</si>
  <si>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</si>
  <si>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</si>
  <si>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</si>
  <si>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</si>
  <si>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</si>
  <si>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</si>
  <si>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</si>
  <si>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</si>
  <si>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</si>
  <si>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</si>
  <si>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</si>
  <si>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</si>
  <si>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</si>
  <si>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</si>
  <si>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</si>
  <si>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</si>
  <si>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</si>
  <si>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</si>
  <si>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</si>
  <si>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</si>
  <si>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</si>
  <si>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</si>
  <si>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</si>
  <si>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</si>
  <si>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</si>
  <si>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</si>
  <si>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</si>
  <si>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</si>
  <si>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</si>
  <si>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</si>
  <si>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</si>
  <si>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</si>
  <si>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</si>
  <si>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</si>
  <si>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</si>
  <si>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</si>
  <si>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</si>
  <si>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</si>
  <si>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</si>
  <si>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</si>
  <si>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</si>
  <si>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</si>
  <si>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</si>
  <si>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</si>
  <si>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</si>
  <si>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</si>
  <si>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</si>
  <si>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</si>
  <si>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</si>
  <si>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</si>
  <si>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</si>
  <si>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</si>
  <si>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</si>
  <si>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</si>
  <si>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</si>
  <si>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</si>
  <si>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</si>
  <si>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</si>
  <si>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</si>
  <si>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</si>
  <si>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</si>
  <si>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</si>
  <si>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</si>
  <si>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</si>
  <si>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</si>
  <si>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</si>
  <si>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</si>
  <si>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</si>
  <si>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</si>
  <si>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</si>
  <si>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</si>
  <si>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</si>
  <si>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</si>
  <si>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</si>
  <si>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</si>
  <si>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</si>
  <si>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</si>
  <si>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</si>
  <si>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</si>
  <si>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</si>
  <si>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</si>
  <si>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</si>
  <si>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</si>
  <si>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</si>
  <si>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</si>
  <si>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</si>
  <si>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</si>
  <si>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</si>
  <si>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</si>
  <si>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</si>
  <si>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</si>
  <si>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</si>
  <si>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</si>
  <si>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</si>
  <si>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</si>
  <si>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</si>
  <si>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</si>
  <si>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</si>
  <si>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</si>
  <si>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</si>
  <si>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</si>
  <si>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</si>
  <si>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</si>
  <si>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</si>
  <si>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</si>
  <si>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</si>
  <si>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</si>
  <si>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</si>
  <si>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</si>
  <si>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</si>
  <si>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</si>
  <si>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</si>
  <si>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</si>
  <si>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</si>
  <si>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</si>
  <si>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</si>
  <si>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</si>
  <si>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</si>
  <si>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</si>
  <si>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</si>
  <si>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</si>
  <si>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</si>
  <si>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</si>
  <si>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</si>
  <si>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</si>
  <si>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</si>
  <si>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</si>
  <si>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</si>
  <si>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</si>
  <si>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</si>
  <si>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</si>
  <si>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</si>
  <si>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</si>
  <si>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</si>
  <si>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</si>
  <si>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</si>
  <si>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</si>
  <si>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</si>
  <si>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</si>
  <si>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</si>
  <si>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</si>
  <si>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</si>
  <si>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</si>
  <si>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</si>
  <si>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</si>
  <si>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</si>
  <si>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</si>
  <si>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</si>
  <si>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</si>
  <si>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</si>
  <si>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</si>
  <si>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</si>
  <si>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</si>
  <si>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</si>
  <si>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</si>
  <si>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</si>
  <si>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</si>
  <si>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</si>
  <si>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</si>
  <si>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</si>
  <si>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</si>
  <si>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</si>
  <si>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</si>
  <si>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</si>
  <si>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</si>
  <si>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</si>
  <si>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</si>
  <si>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</si>
  <si>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</si>
  <si>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</si>
  <si>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</si>
  <si>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</si>
  <si>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</si>
  <si>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</si>
  <si>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</si>
  <si>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</si>
  <si>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</si>
  <si>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</si>
  <si>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</si>
  <si>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</si>
  <si>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</si>
  <si>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</si>
  <si>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</si>
  <si>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</si>
  <si>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</si>
  <si>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</si>
  <si>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</si>
  <si>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</si>
  <si>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</si>
  <si>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</si>
  <si>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</si>
  <si>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</si>
  <si>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</si>
  <si>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</si>
  <si>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</si>
  <si>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</si>
  <si>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</si>
  <si>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</si>
  <si>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</si>
  <si>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</si>
  <si>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</si>
  <si>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</si>
  <si>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</si>
  <si>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</si>
  <si>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</si>
  <si>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</si>
  <si>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</si>
  <si>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</si>
  <si>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</si>
  <si>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</si>
  <si>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</si>
  <si>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</si>
  <si>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</si>
  <si>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</si>
  <si>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</si>
  <si>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</si>
  <si>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</si>
  <si>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</si>
  <si>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</si>
  <si>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</si>
  <si>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</si>
  <si>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</si>
  <si>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</si>
  <si>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</si>
  <si>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</si>
  <si>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</si>
  <si>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</si>
  <si>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</si>
  <si>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</si>
  <si>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</si>
  <si>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</si>
  <si>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</si>
  <si>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</si>
  <si>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</si>
  <si>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</si>
  <si>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</si>
  <si>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</si>
  <si>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</si>
  <si>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</si>
  <si>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</si>
  <si>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</si>
  <si>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</si>
  <si>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</si>
  <si>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</si>
  <si>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</si>
  <si>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</si>
  <si>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</si>
  <si>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</si>
  <si>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</si>
  <si>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</si>
  <si>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</si>
  <si>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</si>
  <si>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</si>
  <si>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</si>
  <si>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</si>
  <si>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</si>
  <si>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</si>
  <si>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</si>
  <si>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</si>
  <si>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</si>
  <si>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</si>
  <si>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</si>
  <si>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</si>
  <si>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</si>
  <si>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</si>
  <si>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</si>
  <si>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</si>
  <si>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</si>
  <si>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</si>
  <si>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</si>
  <si>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</si>
  <si>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</si>
  <si>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</si>
  <si>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</si>
  <si>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</si>
  <si>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</si>
  <si>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</si>
  <si>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</si>
  <si>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</si>
  <si>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</si>
  <si>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</si>
  <si>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</si>
  <si>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</si>
  <si>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</si>
  <si>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</si>
  <si>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</si>
  <si>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</si>
  <si>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</si>
  <si>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</si>
  <si>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</si>
  <si>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</si>
  <si>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</si>
  <si>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</si>
  <si>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</si>
  <si>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</si>
  <si>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</si>
  <si>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</si>
  <si>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</si>
  <si>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</si>
  <si>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</si>
  <si>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</si>
  <si>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</si>
  <si>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</si>
  <si>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</si>
  <si>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</si>
  <si>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</si>
  <si>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</si>
  <si>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</si>
  <si>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</si>
  <si>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</si>
  <si>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</si>
  <si>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</si>
  <si>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</si>
  <si>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</si>
  <si>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</si>
  <si>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</si>
  <si>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</si>
  <si>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</si>
  <si>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</si>
  <si>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</si>
  <si>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</si>
  <si>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</si>
  <si>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</si>
  <si>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</si>
  <si>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</si>
  <si>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</si>
  <si>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</si>
  <si>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</si>
  <si>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</si>
  <si>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</si>
  <si>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</si>
  <si>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</si>
  <si>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>. Los importes corresponden a los ingresos devengados al cierre trimestral más reciente disponible y estimados para el resto del ejercicio.</t>
    </r>
  </si>
  <si>
    <t>Universidad de Guanajuato</t>
  </si>
  <si>
    <t>Al 31 de diciembre de 2025 y al 31 de marzo de 2026</t>
  </si>
  <si>
    <t>Del 1 de enero al 31 de marzo de 2026</t>
  </si>
  <si>
    <t>Universidad de Guanajuato AUGT Rectoria General</t>
  </si>
  <si>
    <t>Universidad de Guanajuato AUGT Campus Guanajuato</t>
  </si>
  <si>
    <t>Universidad de Guanajuato AUGT Campus León</t>
  </si>
  <si>
    <t>Universidad de Guanajuato AUGT Campus Irapuato-Salamanca</t>
  </si>
  <si>
    <t>Universidad de Guanajuato AUGT Campus Celaya-Salvatierra</t>
  </si>
  <si>
    <t>Universidad de Guanajuato AUGT Colegio de Nivel Medio Superior</t>
  </si>
  <si>
    <t>a) NO APLICA, LA UG NO TIENE OBLIGACIONES EN APP's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</si>
</sst>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4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4" fontId="0" fillId="0" borderId="0" xfId="0" applyNumberFormat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89472E89-97AA-4EA8-B655-75A81CD8B415}"/>
    <cellStyle name="Normal 2 2" xfId="1" xr:uid="{EE78EA45-3A49-4CE2-BD84-81B4D99659E3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  <pageSetUpPr fitToPage="1"/>
  </sheetPr>
  <dimension ref="A1:F82"/>
  <sheetViews>
    <sheetView showGridLines="0" zoomScale="75" zoomScaleNormal="75" workbookViewId="0">
      <selection sqref="A1:F1"/>
    </sheetView>
  </sheetViews>
  <sheetFormatPr baseColWidth="10" defaultColWidth="11" defaultRowHeight="15" x14ac:dyDescent="0.25"/>
  <cols>
    <col min="1" max="1" width="96.42578125" customWidth="1"/>
    <col min="2" max="3" width="17.85546875" bestFit="1" customWidth="1"/>
    <col min="4" max="4" width="98.7109375" bestFit="1" customWidth="1"/>
    <col min="5" max="6" width="17.28515625" bestFit="1" customWidth="1"/>
  </cols>
  <sheetData>
    <row r="1" spans="1:6" x14ac:dyDescent="0.25">
      <c r="A1" s="130" t="s">
        <v>0</v>
      </c>
      <c r="B1" s="131"/>
      <c r="C1" s="131"/>
      <c r="D1" s="131"/>
      <c r="E1" s="131"/>
      <c r="F1" s="132"/>
    </row>
    <row r="2" spans="1:6" ht="15" customHeight="1" x14ac:dyDescent="0.25">
      <c r="A2" s="133" t="s">
        <v>546</v>
      </c>
      <c r="B2" s="134"/>
      <c r="C2" s="134"/>
      <c r="D2" s="134"/>
      <c r="E2" s="134"/>
      <c r="F2" s="135"/>
    </row>
    <row r="3" spans="1:6" ht="15" customHeight="1" x14ac:dyDescent="0.25">
      <c r="A3" s="136" t="s">
        <v>1</v>
      </c>
      <c r="B3" s="137"/>
      <c r="C3" s="137"/>
      <c r="D3" s="137"/>
      <c r="E3" s="137"/>
      <c r="F3" s="138"/>
    </row>
    <row r="4" spans="1:6" ht="12.95" customHeight="1" x14ac:dyDescent="0.25">
      <c r="A4" s="136" t="s">
        <v>547</v>
      </c>
      <c r="B4" s="137"/>
      <c r="C4" s="137"/>
      <c r="D4" s="137"/>
      <c r="E4" s="137"/>
      <c r="F4" s="138"/>
    </row>
    <row r="5" spans="1:6" ht="12.95" customHeight="1" x14ac:dyDescent="0.25">
      <c r="A5" s="139" t="s">
        <v>2</v>
      </c>
      <c r="B5" s="140"/>
      <c r="C5" s="140"/>
      <c r="D5" s="140"/>
      <c r="E5" s="140"/>
      <c r="F5" s="141"/>
    </row>
    <row r="6" spans="1:6" ht="41.45" customHeight="1" x14ac:dyDescent="0.25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2.95" customHeight="1" x14ac:dyDescent="0.25">
      <c r="A7" s="37" t="s">
        <v>6</v>
      </c>
      <c r="B7" s="38"/>
      <c r="C7" s="38"/>
      <c r="D7" s="37" t="s">
        <v>7</v>
      </c>
      <c r="E7" s="38"/>
      <c r="F7" s="38"/>
    </row>
    <row r="8" spans="1:6" x14ac:dyDescent="0.25">
      <c r="A8" s="2" t="s">
        <v>8</v>
      </c>
      <c r="B8" s="39"/>
      <c r="C8" s="39"/>
      <c r="D8" s="2" t="s">
        <v>9</v>
      </c>
      <c r="E8" s="39"/>
      <c r="F8" s="39"/>
    </row>
    <row r="9" spans="1:6" x14ac:dyDescent="0.25">
      <c r="A9" s="40" t="s">
        <v>10</v>
      </c>
      <c r="B9" s="41">
        <v>695945001</v>
      </c>
      <c r="C9" s="41">
        <v>494090936</v>
      </c>
      <c r="D9" s="40" t="s">
        <v>11</v>
      </c>
      <c r="E9" s="41">
        <v>89511952</v>
      </c>
      <c r="F9" s="41">
        <v>142983833</v>
      </c>
    </row>
    <row r="10" spans="1:6" x14ac:dyDescent="0.25">
      <c r="A10" s="42" t="s">
        <v>12</v>
      </c>
      <c r="B10" s="41">
        <v>1442417</v>
      </c>
      <c r="C10" s="41">
        <v>13417</v>
      </c>
      <c r="D10" s="42" t="s">
        <v>13</v>
      </c>
      <c r="E10" s="41">
        <v>2582778</v>
      </c>
      <c r="F10" s="41">
        <v>19289588</v>
      </c>
    </row>
    <row r="11" spans="1:6" x14ac:dyDescent="0.25">
      <c r="A11" s="42" t="s">
        <v>14</v>
      </c>
      <c r="B11" s="41">
        <v>661583285</v>
      </c>
      <c r="C11" s="41">
        <v>457589226</v>
      </c>
      <c r="D11" s="42" t="s">
        <v>15</v>
      </c>
      <c r="E11" s="41">
        <v>17348536</v>
      </c>
      <c r="F11" s="41">
        <v>52814472</v>
      </c>
    </row>
    <row r="12" spans="1:6" x14ac:dyDescent="0.25">
      <c r="A12" s="42" t="s">
        <v>16</v>
      </c>
      <c r="B12" s="41">
        <v>644052</v>
      </c>
      <c r="C12" s="41">
        <v>511412</v>
      </c>
      <c r="D12" s="42" t="s">
        <v>17</v>
      </c>
      <c r="E12" s="41">
        <v>866909</v>
      </c>
      <c r="F12" s="41">
        <v>1047297</v>
      </c>
    </row>
    <row r="13" spans="1:6" x14ac:dyDescent="0.25">
      <c r="A13" s="42" t="s">
        <v>18</v>
      </c>
      <c r="B13" s="41">
        <v>19997030</v>
      </c>
      <c r="C13" s="41">
        <v>21195121</v>
      </c>
      <c r="D13" s="42" t="s">
        <v>19</v>
      </c>
      <c r="E13" s="41">
        <v>0</v>
      </c>
      <c r="F13" s="41">
        <v>0</v>
      </c>
    </row>
    <row r="14" spans="1:6" x14ac:dyDescent="0.25">
      <c r="A14" s="42" t="s">
        <v>20</v>
      </c>
      <c r="B14" s="41">
        <v>12278217</v>
      </c>
      <c r="C14" s="41">
        <v>14781760</v>
      </c>
      <c r="D14" s="42" t="s">
        <v>21</v>
      </c>
      <c r="E14" s="41">
        <v>0</v>
      </c>
      <c r="F14" s="41">
        <v>0</v>
      </c>
    </row>
    <row r="15" spans="1:6" x14ac:dyDescent="0.25">
      <c r="A15" s="42" t="s">
        <v>22</v>
      </c>
      <c r="B15" s="41">
        <v>0</v>
      </c>
      <c r="C15" s="41">
        <v>0</v>
      </c>
      <c r="D15" s="42" t="s">
        <v>23</v>
      </c>
      <c r="E15" s="41">
        <v>0</v>
      </c>
      <c r="F15" s="41">
        <v>0</v>
      </c>
    </row>
    <row r="16" spans="1:6" x14ac:dyDescent="0.25">
      <c r="A16" s="42" t="s">
        <v>24</v>
      </c>
      <c r="B16" s="41">
        <v>0</v>
      </c>
      <c r="C16" s="41">
        <v>0</v>
      </c>
      <c r="D16" s="42" t="s">
        <v>25</v>
      </c>
      <c r="E16" s="41">
        <v>38670502</v>
      </c>
      <c r="F16" s="41">
        <v>67737369</v>
      </c>
    </row>
    <row r="17" spans="1:6" x14ac:dyDescent="0.25">
      <c r="A17" s="40" t="s">
        <v>26</v>
      </c>
      <c r="B17" s="41">
        <v>54536877</v>
      </c>
      <c r="C17" s="41">
        <v>180682230</v>
      </c>
      <c r="D17" s="42" t="s">
        <v>27</v>
      </c>
      <c r="E17" s="41">
        <v>691249</v>
      </c>
      <c r="F17" s="41">
        <v>723085</v>
      </c>
    </row>
    <row r="18" spans="1:6" x14ac:dyDescent="0.25">
      <c r="A18" s="42" t="s">
        <v>28</v>
      </c>
      <c r="B18" s="41">
        <v>0</v>
      </c>
      <c r="C18" s="41">
        <v>0</v>
      </c>
      <c r="D18" s="42" t="s">
        <v>29</v>
      </c>
      <c r="E18" s="41">
        <v>29351978</v>
      </c>
      <c r="F18" s="41">
        <v>1372022</v>
      </c>
    </row>
    <row r="19" spans="1:6" x14ac:dyDescent="0.25">
      <c r="A19" s="42" t="s">
        <v>30</v>
      </c>
      <c r="B19" s="41">
        <v>35411665</v>
      </c>
      <c r="C19" s="41">
        <v>162920538</v>
      </c>
      <c r="D19" s="40" t="s">
        <v>31</v>
      </c>
      <c r="E19" s="41">
        <v>95658</v>
      </c>
      <c r="F19" s="41">
        <v>95658</v>
      </c>
    </row>
    <row r="20" spans="1:6" x14ac:dyDescent="0.25">
      <c r="A20" s="42" t="s">
        <v>32</v>
      </c>
      <c r="B20" s="41">
        <v>7187412</v>
      </c>
      <c r="C20" s="41">
        <v>5894991</v>
      </c>
      <c r="D20" s="42" t="s">
        <v>33</v>
      </c>
      <c r="E20" s="41">
        <v>94900</v>
      </c>
      <c r="F20" s="41">
        <v>94900</v>
      </c>
    </row>
    <row r="21" spans="1:6" x14ac:dyDescent="0.25">
      <c r="A21" s="42" t="s">
        <v>34</v>
      </c>
      <c r="B21" s="41">
        <v>2185</v>
      </c>
      <c r="C21" s="41">
        <v>743</v>
      </c>
      <c r="D21" s="42" t="s">
        <v>35</v>
      </c>
      <c r="E21" s="41">
        <v>0</v>
      </c>
      <c r="F21" s="41">
        <v>0</v>
      </c>
    </row>
    <row r="22" spans="1:6" x14ac:dyDescent="0.25">
      <c r="A22" s="42" t="s">
        <v>36</v>
      </c>
      <c r="B22" s="41">
        <v>0</v>
      </c>
      <c r="C22" s="41">
        <v>0</v>
      </c>
      <c r="D22" s="42" t="s">
        <v>37</v>
      </c>
      <c r="E22" s="41">
        <v>758</v>
      </c>
      <c r="F22" s="41">
        <v>758</v>
      </c>
    </row>
    <row r="23" spans="1:6" x14ac:dyDescent="0.25">
      <c r="A23" s="42" t="s">
        <v>38</v>
      </c>
      <c r="B23" s="41">
        <v>11935615</v>
      </c>
      <c r="C23" s="41">
        <v>11865958</v>
      </c>
      <c r="D23" s="40" t="s">
        <v>39</v>
      </c>
      <c r="E23" s="41">
        <v>0</v>
      </c>
      <c r="F23" s="41">
        <v>0</v>
      </c>
    </row>
    <row r="24" spans="1:6" x14ac:dyDescent="0.25">
      <c r="A24" s="42" t="s">
        <v>40</v>
      </c>
      <c r="B24" s="41">
        <v>0</v>
      </c>
      <c r="C24" s="41">
        <v>0</v>
      </c>
      <c r="D24" s="42" t="s">
        <v>41</v>
      </c>
      <c r="E24" s="41">
        <v>0</v>
      </c>
      <c r="F24" s="41">
        <v>0</v>
      </c>
    </row>
    <row r="25" spans="1:6" x14ac:dyDescent="0.25">
      <c r="A25" s="40" t="s">
        <v>42</v>
      </c>
      <c r="B25" s="41">
        <v>29558732</v>
      </c>
      <c r="C25" s="41">
        <v>33964233</v>
      </c>
      <c r="D25" s="42" t="s">
        <v>43</v>
      </c>
      <c r="E25" s="41">
        <v>0</v>
      </c>
      <c r="F25" s="41">
        <v>0</v>
      </c>
    </row>
    <row r="26" spans="1:6" x14ac:dyDescent="0.25">
      <c r="A26" s="42" t="s">
        <v>44</v>
      </c>
      <c r="B26" s="41">
        <v>643175</v>
      </c>
      <c r="C26" s="41">
        <v>385208</v>
      </c>
      <c r="D26" s="40" t="s">
        <v>45</v>
      </c>
      <c r="E26" s="41">
        <v>0</v>
      </c>
      <c r="F26" s="41">
        <v>0</v>
      </c>
    </row>
    <row r="27" spans="1:6" x14ac:dyDescent="0.25">
      <c r="A27" s="42" t="s">
        <v>46</v>
      </c>
      <c r="B27" s="41">
        <v>0</v>
      </c>
      <c r="C27" s="41">
        <v>0</v>
      </c>
      <c r="D27" s="40" t="s">
        <v>47</v>
      </c>
      <c r="E27" s="41">
        <v>0</v>
      </c>
      <c r="F27" s="41">
        <v>0</v>
      </c>
    </row>
    <row r="28" spans="1:6" x14ac:dyDescent="0.25">
      <c r="A28" s="42" t="s">
        <v>48</v>
      </c>
      <c r="B28" s="41">
        <v>0</v>
      </c>
      <c r="C28" s="41">
        <v>0</v>
      </c>
      <c r="D28" s="42" t="s">
        <v>49</v>
      </c>
      <c r="E28" s="41">
        <v>0</v>
      </c>
      <c r="F28" s="41">
        <v>0</v>
      </c>
    </row>
    <row r="29" spans="1:6" x14ac:dyDescent="0.25">
      <c r="A29" s="42" t="s">
        <v>50</v>
      </c>
      <c r="B29" s="41">
        <v>28915557</v>
      </c>
      <c r="C29" s="41">
        <v>33579025</v>
      </c>
      <c r="D29" s="42" t="s">
        <v>51</v>
      </c>
      <c r="E29" s="41">
        <v>0</v>
      </c>
      <c r="F29" s="41">
        <v>0</v>
      </c>
    </row>
    <row r="30" spans="1:6" x14ac:dyDescent="0.25">
      <c r="A30" s="42" t="s">
        <v>52</v>
      </c>
      <c r="B30" s="41">
        <v>0</v>
      </c>
      <c r="C30" s="41">
        <v>0</v>
      </c>
      <c r="D30" s="42" t="s">
        <v>53</v>
      </c>
      <c r="E30" s="41">
        <v>0</v>
      </c>
      <c r="F30" s="41">
        <v>0</v>
      </c>
    </row>
    <row r="31" spans="1:6" x14ac:dyDescent="0.25">
      <c r="A31" s="40" t="s">
        <v>54</v>
      </c>
      <c r="B31" s="41">
        <v>0</v>
      </c>
      <c r="C31" s="41">
        <v>0</v>
      </c>
      <c r="D31" s="40" t="s">
        <v>55</v>
      </c>
      <c r="E31" s="41">
        <v>690995</v>
      </c>
      <c r="F31" s="41">
        <v>690995</v>
      </c>
    </row>
    <row r="32" spans="1:6" x14ac:dyDescent="0.25">
      <c r="A32" s="42" t="s">
        <v>56</v>
      </c>
      <c r="B32" s="41">
        <v>0</v>
      </c>
      <c r="C32" s="41">
        <v>0</v>
      </c>
      <c r="D32" s="42" t="s">
        <v>57</v>
      </c>
      <c r="E32" s="41">
        <v>0</v>
      </c>
      <c r="F32" s="41">
        <v>0</v>
      </c>
    </row>
    <row r="33" spans="1:6" ht="14.45" customHeight="1" x14ac:dyDescent="0.25">
      <c r="A33" s="42" t="s">
        <v>58</v>
      </c>
      <c r="B33" s="41">
        <v>0</v>
      </c>
      <c r="C33" s="41">
        <v>0</v>
      </c>
      <c r="D33" s="42" t="s">
        <v>59</v>
      </c>
      <c r="E33" s="41">
        <v>0</v>
      </c>
      <c r="F33" s="41">
        <v>0</v>
      </c>
    </row>
    <row r="34" spans="1:6" ht="14.45" customHeight="1" x14ac:dyDescent="0.25">
      <c r="A34" s="42" t="s">
        <v>60</v>
      </c>
      <c r="B34" s="41">
        <v>0</v>
      </c>
      <c r="C34" s="41">
        <v>0</v>
      </c>
      <c r="D34" s="42" t="s">
        <v>61</v>
      </c>
      <c r="E34" s="41">
        <v>0</v>
      </c>
      <c r="F34" s="41">
        <v>0</v>
      </c>
    </row>
    <row r="35" spans="1:6" ht="14.45" customHeight="1" x14ac:dyDescent="0.25">
      <c r="A35" s="42" t="s">
        <v>62</v>
      </c>
      <c r="B35" s="41">
        <v>0</v>
      </c>
      <c r="C35" s="41">
        <v>0</v>
      </c>
      <c r="D35" s="42" t="s">
        <v>63</v>
      </c>
      <c r="E35" s="41">
        <v>0</v>
      </c>
      <c r="F35" s="41">
        <v>0</v>
      </c>
    </row>
    <row r="36" spans="1:6" ht="14.45" customHeight="1" x14ac:dyDescent="0.25">
      <c r="A36" s="42" t="s">
        <v>64</v>
      </c>
      <c r="B36" s="41">
        <v>0</v>
      </c>
      <c r="C36" s="41">
        <v>0</v>
      </c>
      <c r="D36" s="42" t="s">
        <v>65</v>
      </c>
      <c r="E36" s="41">
        <v>690995</v>
      </c>
      <c r="F36" s="41">
        <v>690995</v>
      </c>
    </row>
    <row r="37" spans="1:6" ht="14.45" customHeight="1" x14ac:dyDescent="0.25">
      <c r="A37" s="40" t="s">
        <v>66</v>
      </c>
      <c r="B37" s="41">
        <v>1213789</v>
      </c>
      <c r="C37" s="41">
        <v>0</v>
      </c>
      <c r="D37" s="42" t="s">
        <v>67</v>
      </c>
      <c r="E37" s="41">
        <v>0</v>
      </c>
      <c r="F37" s="41">
        <v>0</v>
      </c>
    </row>
    <row r="38" spans="1:6" x14ac:dyDescent="0.25">
      <c r="A38" s="40" t="s">
        <v>68</v>
      </c>
      <c r="B38" s="41">
        <v>-37242134</v>
      </c>
      <c r="C38" s="41">
        <v>-37242134</v>
      </c>
      <c r="D38" s="40" t="s">
        <v>69</v>
      </c>
      <c r="E38" s="41">
        <v>0</v>
      </c>
      <c r="F38" s="41">
        <v>0</v>
      </c>
    </row>
    <row r="39" spans="1:6" x14ac:dyDescent="0.25">
      <c r="A39" s="42" t="s">
        <v>70</v>
      </c>
      <c r="B39" s="41">
        <v>-37242134</v>
      </c>
      <c r="C39" s="41">
        <v>-37242134</v>
      </c>
      <c r="D39" s="42" t="s">
        <v>71</v>
      </c>
      <c r="E39" s="41">
        <v>0</v>
      </c>
      <c r="F39" s="41">
        <v>0</v>
      </c>
    </row>
    <row r="40" spans="1:6" x14ac:dyDescent="0.25">
      <c r="A40" s="42" t="s">
        <v>72</v>
      </c>
      <c r="B40" s="41">
        <v>0</v>
      </c>
      <c r="C40" s="41">
        <v>0</v>
      </c>
      <c r="D40" s="42" t="s">
        <v>73</v>
      </c>
      <c r="E40" s="41">
        <v>0</v>
      </c>
      <c r="F40" s="41">
        <v>0</v>
      </c>
    </row>
    <row r="41" spans="1:6" x14ac:dyDescent="0.25">
      <c r="A41" s="40" t="s">
        <v>74</v>
      </c>
      <c r="B41" s="41">
        <v>980941</v>
      </c>
      <c r="C41" s="41">
        <v>980941</v>
      </c>
      <c r="D41" s="42" t="s">
        <v>75</v>
      </c>
      <c r="E41" s="41">
        <v>0</v>
      </c>
      <c r="F41" s="41">
        <v>0</v>
      </c>
    </row>
    <row r="42" spans="1:6" x14ac:dyDescent="0.25">
      <c r="A42" s="42" t="s">
        <v>76</v>
      </c>
      <c r="B42" s="41">
        <v>980941</v>
      </c>
      <c r="C42" s="41">
        <v>980941</v>
      </c>
      <c r="D42" s="40" t="s">
        <v>77</v>
      </c>
      <c r="E42" s="41">
        <v>8752754</v>
      </c>
      <c r="F42" s="41">
        <v>22721482</v>
      </c>
    </row>
    <row r="43" spans="1:6" x14ac:dyDescent="0.25">
      <c r="A43" s="42" t="s">
        <v>78</v>
      </c>
      <c r="B43" s="41">
        <v>0</v>
      </c>
      <c r="C43" s="41">
        <v>0</v>
      </c>
      <c r="D43" s="42" t="s">
        <v>79</v>
      </c>
      <c r="E43" s="41">
        <v>0</v>
      </c>
      <c r="F43" s="41">
        <v>0</v>
      </c>
    </row>
    <row r="44" spans="1:6" x14ac:dyDescent="0.25">
      <c r="A44" s="42" t="s">
        <v>80</v>
      </c>
      <c r="B44" s="41">
        <v>0</v>
      </c>
      <c r="C44" s="41">
        <v>0</v>
      </c>
      <c r="D44" s="42" t="s">
        <v>81</v>
      </c>
      <c r="E44" s="41">
        <v>0</v>
      </c>
      <c r="F44" s="41">
        <v>0</v>
      </c>
    </row>
    <row r="45" spans="1:6" x14ac:dyDescent="0.25">
      <c r="A45" s="42" t="s">
        <v>82</v>
      </c>
      <c r="B45" s="41">
        <v>0</v>
      </c>
      <c r="C45" s="41">
        <v>0</v>
      </c>
      <c r="D45" s="42" t="s">
        <v>83</v>
      </c>
      <c r="E45" s="41">
        <v>8752754</v>
      </c>
      <c r="F45" s="41">
        <v>22721482</v>
      </c>
    </row>
    <row r="46" spans="1:6" x14ac:dyDescent="0.25">
      <c r="A46" s="39"/>
      <c r="B46" s="43"/>
      <c r="C46" s="43"/>
      <c r="D46" s="39"/>
      <c r="E46" s="43"/>
      <c r="F46" s="43"/>
    </row>
    <row r="47" spans="1:6" x14ac:dyDescent="0.25">
      <c r="A47" s="3" t="s">
        <v>84</v>
      </c>
      <c r="B47" s="4">
        <v>744993206</v>
      </c>
      <c r="C47" s="4">
        <v>672476206</v>
      </c>
      <c r="D47" s="2" t="s">
        <v>85</v>
      </c>
      <c r="E47" s="4">
        <v>99051359</v>
      </c>
      <c r="F47" s="4">
        <v>166491968</v>
      </c>
    </row>
    <row r="48" spans="1:6" x14ac:dyDescent="0.25">
      <c r="A48" s="39"/>
      <c r="B48" s="43"/>
      <c r="C48" s="43"/>
      <c r="D48" s="39"/>
      <c r="E48" s="43"/>
      <c r="F48" s="43"/>
    </row>
    <row r="49" spans="1:6" x14ac:dyDescent="0.25">
      <c r="A49" s="2" t="s">
        <v>86</v>
      </c>
      <c r="B49" s="43"/>
      <c r="C49" s="43"/>
      <c r="D49" s="2" t="s">
        <v>87</v>
      </c>
      <c r="E49" s="43"/>
      <c r="F49" s="43"/>
    </row>
    <row r="50" spans="1:6" x14ac:dyDescent="0.25">
      <c r="A50" s="40" t="s">
        <v>88</v>
      </c>
      <c r="B50" s="41">
        <v>1215762073</v>
      </c>
      <c r="C50" s="41">
        <v>1187995876</v>
      </c>
      <c r="D50" s="40" t="s">
        <v>89</v>
      </c>
      <c r="E50" s="41">
        <v>0</v>
      </c>
      <c r="F50" s="41">
        <v>0</v>
      </c>
    </row>
    <row r="51" spans="1:6" x14ac:dyDescent="0.25">
      <c r="A51" s="40" t="s">
        <v>90</v>
      </c>
      <c r="B51" s="41">
        <v>12767740</v>
      </c>
      <c r="C51" s="41">
        <v>11808481</v>
      </c>
      <c r="D51" s="40" t="s">
        <v>91</v>
      </c>
      <c r="E51" s="41">
        <v>0</v>
      </c>
      <c r="F51" s="41">
        <v>0</v>
      </c>
    </row>
    <row r="52" spans="1:6" x14ac:dyDescent="0.25">
      <c r="A52" s="40" t="s">
        <v>92</v>
      </c>
      <c r="B52" s="41">
        <v>6532913686</v>
      </c>
      <c r="C52" s="41">
        <v>6509633708</v>
      </c>
      <c r="D52" s="40" t="s">
        <v>93</v>
      </c>
      <c r="E52" s="41">
        <v>0</v>
      </c>
      <c r="F52" s="41">
        <v>0</v>
      </c>
    </row>
    <row r="53" spans="1:6" x14ac:dyDescent="0.25">
      <c r="A53" s="40" t="s">
        <v>94</v>
      </c>
      <c r="B53" s="41">
        <v>2323110521</v>
      </c>
      <c r="C53" s="41">
        <v>2325690006</v>
      </c>
      <c r="D53" s="40" t="s">
        <v>95</v>
      </c>
      <c r="E53" s="41">
        <v>0</v>
      </c>
      <c r="F53" s="41">
        <v>0</v>
      </c>
    </row>
    <row r="54" spans="1:6" x14ac:dyDescent="0.25">
      <c r="A54" s="40" t="s">
        <v>96</v>
      </c>
      <c r="B54" s="41">
        <v>64202421</v>
      </c>
      <c r="C54" s="41">
        <v>64202421</v>
      </c>
      <c r="D54" s="40" t="s">
        <v>97</v>
      </c>
      <c r="E54" s="41">
        <v>0</v>
      </c>
      <c r="F54" s="41">
        <v>0</v>
      </c>
    </row>
    <row r="55" spans="1:6" x14ac:dyDescent="0.25">
      <c r="A55" s="40" t="s">
        <v>98</v>
      </c>
      <c r="B55" s="41">
        <v>-3551853439</v>
      </c>
      <c r="C55" s="41">
        <v>-3501003307</v>
      </c>
      <c r="D55" s="44" t="s">
        <v>99</v>
      </c>
      <c r="E55" s="41">
        <v>1108862681</v>
      </c>
      <c r="F55" s="41">
        <v>1135757510</v>
      </c>
    </row>
    <row r="56" spans="1:6" x14ac:dyDescent="0.25">
      <c r="A56" s="40" t="s">
        <v>100</v>
      </c>
      <c r="B56" s="41">
        <v>28444200</v>
      </c>
      <c r="C56" s="41">
        <v>29692300</v>
      </c>
      <c r="D56" s="39"/>
      <c r="E56" s="43"/>
      <c r="F56" s="43"/>
    </row>
    <row r="57" spans="1:6" x14ac:dyDescent="0.25">
      <c r="A57" s="40" t="s">
        <v>101</v>
      </c>
      <c r="B57" s="41">
        <v>0</v>
      </c>
      <c r="C57" s="41">
        <v>0</v>
      </c>
      <c r="D57" s="2" t="s">
        <v>102</v>
      </c>
      <c r="E57" s="4">
        <v>1108862681</v>
      </c>
      <c r="F57" s="4">
        <v>1135757510</v>
      </c>
    </row>
    <row r="58" spans="1:6" x14ac:dyDescent="0.25">
      <c r="A58" s="40" t="s">
        <v>103</v>
      </c>
      <c r="B58" s="41">
        <v>0</v>
      </c>
      <c r="C58" s="41">
        <v>0</v>
      </c>
      <c r="D58" s="39"/>
      <c r="E58" s="43"/>
      <c r="F58" s="43"/>
    </row>
    <row r="59" spans="1:6" x14ac:dyDescent="0.25">
      <c r="A59" s="39"/>
      <c r="B59" s="43"/>
      <c r="C59" s="43"/>
      <c r="D59" s="2" t="s">
        <v>104</v>
      </c>
      <c r="E59" s="4">
        <v>1207914040</v>
      </c>
      <c r="F59" s="4">
        <v>1302249478</v>
      </c>
    </row>
    <row r="60" spans="1:6" x14ac:dyDescent="0.25">
      <c r="A60" s="3" t="s">
        <v>105</v>
      </c>
      <c r="B60" s="4">
        <v>6625347202</v>
      </c>
      <c r="C60" s="4">
        <v>6628019485</v>
      </c>
      <c r="D60" s="39"/>
      <c r="E60" s="43"/>
      <c r="F60" s="43"/>
    </row>
    <row r="61" spans="1:6" x14ac:dyDescent="0.25">
      <c r="A61" s="39"/>
      <c r="B61" s="43"/>
      <c r="C61" s="43"/>
      <c r="D61" s="45" t="s">
        <v>106</v>
      </c>
      <c r="E61" s="43"/>
      <c r="F61" s="43"/>
    </row>
    <row r="62" spans="1:6" x14ac:dyDescent="0.25">
      <c r="A62" s="3" t="s">
        <v>107</v>
      </c>
      <c r="B62" s="4">
        <v>7370340408</v>
      </c>
      <c r="C62" s="4">
        <v>7300495691</v>
      </c>
      <c r="D62" s="39"/>
      <c r="E62" s="43"/>
      <c r="F62" s="43"/>
    </row>
    <row r="63" spans="1:6" x14ac:dyDescent="0.25">
      <c r="A63" s="39"/>
      <c r="B63" s="39"/>
      <c r="C63" s="39"/>
      <c r="D63" s="46" t="s">
        <v>108</v>
      </c>
      <c r="E63" s="41">
        <v>3577889940</v>
      </c>
      <c r="F63" s="41">
        <v>3577882674</v>
      </c>
    </row>
    <row r="64" spans="1:6" x14ac:dyDescent="0.25">
      <c r="A64" s="39"/>
      <c r="B64" s="39"/>
      <c r="C64" s="39"/>
      <c r="D64" s="40" t="s">
        <v>109</v>
      </c>
      <c r="E64" s="41">
        <v>3543641522</v>
      </c>
      <c r="F64" s="41">
        <v>3543641522</v>
      </c>
    </row>
    <row r="65" spans="1:6" x14ac:dyDescent="0.25">
      <c r="A65" s="39"/>
      <c r="B65" s="39"/>
      <c r="C65" s="39"/>
      <c r="D65" s="44" t="s">
        <v>110</v>
      </c>
      <c r="E65" s="41">
        <v>34248418</v>
      </c>
      <c r="F65" s="41">
        <v>34241152</v>
      </c>
    </row>
    <row r="66" spans="1:6" x14ac:dyDescent="0.25">
      <c r="A66" s="39"/>
      <c r="B66" s="39"/>
      <c r="C66" s="39"/>
      <c r="D66" s="40" t="s">
        <v>111</v>
      </c>
      <c r="E66" s="41">
        <v>0</v>
      </c>
      <c r="F66" s="41">
        <v>0</v>
      </c>
    </row>
    <row r="67" spans="1:6" x14ac:dyDescent="0.25">
      <c r="A67" s="39"/>
      <c r="B67" s="39"/>
      <c r="C67" s="39"/>
      <c r="D67" s="39"/>
      <c r="E67" s="43"/>
      <c r="F67" s="43"/>
    </row>
    <row r="68" spans="1:6" x14ac:dyDescent="0.25">
      <c r="A68" s="39"/>
      <c r="B68" s="39"/>
      <c r="C68" s="39"/>
      <c r="D68" s="46" t="s">
        <v>112</v>
      </c>
      <c r="E68" s="41">
        <v>2572665844</v>
      </c>
      <c r="F68" s="41">
        <v>2408492955</v>
      </c>
    </row>
    <row r="69" spans="1:6" x14ac:dyDescent="0.25">
      <c r="A69" s="47"/>
      <c r="B69" s="39"/>
      <c r="C69" s="39"/>
      <c r="D69" s="40" t="s">
        <v>113</v>
      </c>
      <c r="E69" s="41">
        <v>353459072</v>
      </c>
      <c r="F69" s="41">
        <v>-35408659</v>
      </c>
    </row>
    <row r="70" spans="1:6" x14ac:dyDescent="0.25">
      <c r="A70" s="47"/>
      <c r="B70" s="39"/>
      <c r="C70" s="39"/>
      <c r="D70" s="40" t="s">
        <v>114</v>
      </c>
      <c r="E70" s="41">
        <v>-833784314</v>
      </c>
      <c r="F70" s="41">
        <v>-609089472</v>
      </c>
    </row>
    <row r="71" spans="1:6" x14ac:dyDescent="0.25">
      <c r="A71" s="47"/>
      <c r="B71" s="39"/>
      <c r="C71" s="39"/>
      <c r="D71" s="40" t="s">
        <v>115</v>
      </c>
      <c r="E71" s="41">
        <v>3042640756</v>
      </c>
      <c r="F71" s="41">
        <v>3042640756</v>
      </c>
    </row>
    <row r="72" spans="1:6" x14ac:dyDescent="0.25">
      <c r="A72" s="47"/>
      <c r="B72" s="39"/>
      <c r="C72" s="39"/>
      <c r="D72" s="40" t="s">
        <v>116</v>
      </c>
      <c r="E72" s="41">
        <v>0</v>
      </c>
      <c r="F72" s="41">
        <v>0</v>
      </c>
    </row>
    <row r="73" spans="1:6" x14ac:dyDescent="0.25">
      <c r="A73" s="47"/>
      <c r="B73" s="39"/>
      <c r="C73" s="39"/>
      <c r="D73" s="40" t="s">
        <v>117</v>
      </c>
      <c r="E73" s="41">
        <v>10350330</v>
      </c>
      <c r="F73" s="41">
        <v>10350330</v>
      </c>
    </row>
    <row r="74" spans="1:6" x14ac:dyDescent="0.25">
      <c r="A74" s="47"/>
      <c r="B74" s="39"/>
      <c r="C74" s="39"/>
      <c r="D74" s="39"/>
      <c r="E74" s="43"/>
      <c r="F74" s="43"/>
    </row>
    <row r="75" spans="1:6" x14ac:dyDescent="0.25">
      <c r="A75" s="47"/>
      <c r="B75" s="39"/>
      <c r="C75" s="39"/>
      <c r="D75" s="46" t="s">
        <v>118</v>
      </c>
      <c r="E75" s="41">
        <v>11870584</v>
      </c>
      <c r="F75" s="41">
        <v>11870584</v>
      </c>
    </row>
    <row r="76" spans="1:6" x14ac:dyDescent="0.25">
      <c r="A76" s="47"/>
      <c r="B76" s="39"/>
      <c r="C76" s="39"/>
      <c r="D76" s="40" t="s">
        <v>119</v>
      </c>
      <c r="E76" s="41">
        <v>0</v>
      </c>
      <c r="F76" s="41">
        <v>0</v>
      </c>
    </row>
    <row r="77" spans="1:6" x14ac:dyDescent="0.25">
      <c r="A77" s="47"/>
      <c r="B77" s="39"/>
      <c r="C77" s="39"/>
      <c r="D77" s="40" t="s">
        <v>120</v>
      </c>
      <c r="E77" s="41">
        <v>11870584</v>
      </c>
      <c r="F77" s="41">
        <v>11870584</v>
      </c>
    </row>
    <row r="78" spans="1:6" x14ac:dyDescent="0.25">
      <c r="A78" s="47"/>
      <c r="B78" s="39"/>
      <c r="C78" s="39"/>
      <c r="D78" s="39"/>
      <c r="E78" s="43"/>
      <c r="F78" s="43"/>
    </row>
    <row r="79" spans="1:6" x14ac:dyDescent="0.25">
      <c r="A79" s="47"/>
      <c r="B79" s="39"/>
      <c r="C79" s="39"/>
      <c r="D79" s="2" t="s">
        <v>121</v>
      </c>
      <c r="E79" s="4">
        <v>6162426368</v>
      </c>
      <c r="F79" s="4">
        <v>5998246213</v>
      </c>
    </row>
    <row r="80" spans="1:6" x14ac:dyDescent="0.25">
      <c r="A80" s="47"/>
      <c r="B80" s="39"/>
      <c r="C80" s="39"/>
      <c r="D80" s="39"/>
      <c r="E80" s="43"/>
      <c r="F80" s="43"/>
    </row>
    <row r="81" spans="1:6" x14ac:dyDescent="0.25">
      <c r="A81" s="47"/>
      <c r="B81" s="39"/>
      <c r="C81" s="39"/>
      <c r="D81" s="2" t="s">
        <v>122</v>
      </c>
      <c r="E81" s="4">
        <v>7370340408</v>
      </c>
      <c r="F81" s="4">
        <v>7300495691</v>
      </c>
    </row>
    <row r="82" spans="1:6" x14ac:dyDescent="0.25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  <pageSetUpPr fitToPage="1"/>
  </sheetPr>
  <dimension ref="A1:G37"/>
  <sheetViews>
    <sheetView showGridLines="0" topLeftCell="A3" zoomScale="75" zoomScaleNormal="75" workbookViewId="0">
      <selection activeCell="E10" sqref="E10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8" t="s">
        <v>438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>Universidad de Guanajuato</v>
      </c>
      <c r="B2" s="134"/>
      <c r="C2" s="134"/>
      <c r="D2" s="134"/>
      <c r="E2" s="134"/>
      <c r="F2" s="134"/>
      <c r="G2" s="135"/>
    </row>
    <row r="3" spans="1:7" x14ac:dyDescent="0.25">
      <c r="A3" s="136" t="s">
        <v>439</v>
      </c>
      <c r="B3" s="137"/>
      <c r="C3" s="137"/>
      <c r="D3" s="137"/>
      <c r="E3" s="137"/>
      <c r="F3" s="137"/>
      <c r="G3" s="138"/>
    </row>
    <row r="4" spans="1:7" x14ac:dyDescent="0.25">
      <c r="A4" s="136" t="s">
        <v>2</v>
      </c>
      <c r="B4" s="137"/>
      <c r="C4" s="137"/>
      <c r="D4" s="137"/>
      <c r="E4" s="137"/>
      <c r="F4" s="137"/>
      <c r="G4" s="138"/>
    </row>
    <row r="5" spans="1:7" x14ac:dyDescent="0.25">
      <c r="A5" s="139" t="s">
        <v>440</v>
      </c>
      <c r="B5" s="140"/>
      <c r="C5" s="140"/>
      <c r="D5" s="140"/>
      <c r="E5" s="140"/>
      <c r="F5" s="140"/>
      <c r="G5" s="141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>C6+1</f>
        <v>2028</v>
      </c>
      <c r="E6" s="32">
        <f>D6+1</f>
        <v>2029</v>
      </c>
      <c r="F6" s="32">
        <f>E6+1</f>
        <v>2030</v>
      </c>
      <c r="G6" s="32">
        <f>F6+1</f>
        <v>2031</v>
      </c>
    </row>
    <row r="7" spans="1:7" ht="15.75" customHeight="1" x14ac:dyDescent="0.25">
      <c r="A7" s="25" t="s">
        <v>441</v>
      </c>
      <c r="B7" s="102">
        <f t="shared" ref="B7:G7" si="0">SUM(B8:B19)</f>
        <v>1969321176</v>
      </c>
      <c r="C7" s="102">
        <f t="shared" si="0"/>
        <v>2067787234.8000002</v>
      </c>
      <c r="D7" s="102">
        <f t="shared" si="0"/>
        <v>2171176596.5400004</v>
      </c>
      <c r="E7" s="102">
        <f t="shared" si="0"/>
        <v>2279735426.3669996</v>
      </c>
      <c r="F7" s="102">
        <f t="shared" si="0"/>
        <v>2393722197.6852999</v>
      </c>
      <c r="G7" s="102">
        <f t="shared" si="0"/>
        <v>2513408307.5716581</v>
      </c>
    </row>
    <row r="8" spans="1:7" x14ac:dyDescent="0.25">
      <c r="A8" s="51" t="s">
        <v>442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25">
      <c r="A9" s="51" t="s">
        <v>443</v>
      </c>
      <c r="B9" s="58">
        <v>59083408</v>
      </c>
      <c r="C9" s="58">
        <v>62037578.400000006</v>
      </c>
      <c r="D9" s="58">
        <v>65139457.320000008</v>
      </c>
      <c r="E9" s="58">
        <v>68396430.186000004</v>
      </c>
      <c r="F9" s="58">
        <v>71816251.695300013</v>
      </c>
      <c r="G9" s="58">
        <v>75407064.280000001</v>
      </c>
    </row>
    <row r="10" spans="1:7" x14ac:dyDescent="0.25">
      <c r="A10" s="51" t="s">
        <v>444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445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25">
      <c r="A12" s="51" t="s">
        <v>446</v>
      </c>
      <c r="B12" s="58">
        <v>18320000</v>
      </c>
      <c r="C12" s="58">
        <v>19236000</v>
      </c>
      <c r="D12" s="58">
        <v>20197800</v>
      </c>
      <c r="E12" s="58">
        <v>21207690</v>
      </c>
      <c r="F12" s="58">
        <v>22268074.5</v>
      </c>
      <c r="G12" s="58">
        <v>23381478.225000001</v>
      </c>
    </row>
    <row r="13" spans="1:7" x14ac:dyDescent="0.25">
      <c r="A13" s="51" t="s">
        <v>447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2" t="s">
        <v>448</v>
      </c>
      <c r="B14" s="58">
        <v>400238706</v>
      </c>
      <c r="C14" s="58">
        <v>420250641.30000001</v>
      </c>
      <c r="D14" s="58">
        <v>441263173.36500001</v>
      </c>
      <c r="E14" s="58">
        <v>463326332.03324997</v>
      </c>
      <c r="F14" s="58">
        <v>486492648.63</v>
      </c>
      <c r="G14" s="58">
        <v>510817281.0666582</v>
      </c>
    </row>
    <row r="15" spans="1:7" x14ac:dyDescent="0.25">
      <c r="A15" s="51" t="s">
        <v>449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450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 t="s">
        <v>451</v>
      </c>
      <c r="B17" s="58">
        <v>1491679062</v>
      </c>
      <c r="C17" s="58">
        <v>1566263015.1000001</v>
      </c>
      <c r="D17" s="58">
        <v>1644576165.8550003</v>
      </c>
      <c r="E17" s="58">
        <v>1726804974.1477499</v>
      </c>
      <c r="F17" s="58">
        <v>1813145222.8599999</v>
      </c>
      <c r="G17" s="58">
        <v>1903802484</v>
      </c>
    </row>
    <row r="18" spans="1:7" x14ac:dyDescent="0.25">
      <c r="A18" s="51" t="s">
        <v>452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75" t="s">
        <v>453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25">
      <c r="A20" s="51" t="s">
        <v>454</v>
      </c>
      <c r="B20" s="58"/>
      <c r="C20" s="58"/>
      <c r="D20" s="58"/>
      <c r="E20" s="58"/>
      <c r="F20" s="58"/>
      <c r="G20" s="58"/>
    </row>
    <row r="21" spans="1:7" x14ac:dyDescent="0.25">
      <c r="A21" s="3" t="s">
        <v>455</v>
      </c>
      <c r="B21" s="102">
        <f t="shared" ref="B21:G21" si="1">SUM(B22:B26)</f>
        <v>2466230310</v>
      </c>
      <c r="C21" s="102">
        <f t="shared" si="1"/>
        <v>2564879522.4000001</v>
      </c>
      <c r="D21" s="102">
        <f t="shared" si="1"/>
        <v>2667474703.3000002</v>
      </c>
      <c r="E21" s="102">
        <f t="shared" si="1"/>
        <v>2774173691.4278402</v>
      </c>
      <c r="F21" s="102">
        <f t="shared" si="1"/>
        <v>2885140639.0799999</v>
      </c>
      <c r="G21" s="102">
        <f t="shared" si="1"/>
        <v>3000546264.6500001</v>
      </c>
    </row>
    <row r="22" spans="1:7" x14ac:dyDescent="0.25">
      <c r="A22" s="51" t="s">
        <v>456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1" t="s">
        <v>457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1" t="s">
        <v>458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30" x14ac:dyDescent="0.25">
      <c r="A25" s="52" t="s">
        <v>459</v>
      </c>
      <c r="B25" s="59">
        <v>2466230310</v>
      </c>
      <c r="C25" s="59">
        <v>2564879522.4000001</v>
      </c>
      <c r="D25" s="59">
        <v>2667474703.3000002</v>
      </c>
      <c r="E25" s="59">
        <v>2774173691.4278402</v>
      </c>
      <c r="F25" s="59">
        <v>2885140639.0799999</v>
      </c>
      <c r="G25" s="59">
        <v>3000546264.6500001</v>
      </c>
    </row>
    <row r="26" spans="1:7" x14ac:dyDescent="0.25">
      <c r="A26" s="52" t="s">
        <v>460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0" t="s">
        <v>454</v>
      </c>
      <c r="B27" s="59"/>
      <c r="C27" s="59"/>
      <c r="D27" s="59"/>
      <c r="E27" s="59"/>
      <c r="F27" s="59"/>
      <c r="G27" s="59"/>
    </row>
    <row r="28" spans="1:7" x14ac:dyDescent="0.25">
      <c r="A28" s="3" t="s">
        <v>461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25">
      <c r="A29" s="51" t="s">
        <v>462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39" t="s">
        <v>454</v>
      </c>
      <c r="B30" s="61"/>
      <c r="C30" s="61"/>
      <c r="D30" s="61"/>
      <c r="E30" s="61"/>
      <c r="F30" s="61"/>
      <c r="G30" s="61"/>
    </row>
    <row r="31" spans="1:7" ht="14.45" customHeight="1" x14ac:dyDescent="0.25">
      <c r="A31" s="3" t="s">
        <v>463</v>
      </c>
      <c r="B31" s="102">
        <f t="shared" ref="B31:G31" si="2">+B7+B21</f>
        <v>4435551486</v>
      </c>
      <c r="C31" s="102">
        <f t="shared" si="2"/>
        <v>4632666757.2000008</v>
      </c>
      <c r="D31" s="102">
        <f t="shared" si="2"/>
        <v>4838651299.8400002</v>
      </c>
      <c r="E31" s="102">
        <f t="shared" si="2"/>
        <v>5053909117.7948399</v>
      </c>
      <c r="F31" s="102">
        <f t="shared" si="2"/>
        <v>5278862836.7652998</v>
      </c>
      <c r="G31" s="102">
        <f t="shared" si="2"/>
        <v>5513954572.2216587</v>
      </c>
    </row>
    <row r="32" spans="1:7" ht="14.45" customHeight="1" x14ac:dyDescent="0.25">
      <c r="A32" s="39"/>
      <c r="B32" s="105"/>
      <c r="C32" s="105"/>
      <c r="D32" s="105"/>
      <c r="E32" s="105"/>
      <c r="F32" s="105"/>
      <c r="G32" s="105"/>
    </row>
    <row r="33" spans="1:7" x14ac:dyDescent="0.25">
      <c r="A33" s="108" t="s">
        <v>291</v>
      </c>
      <c r="B33" s="47"/>
      <c r="C33" s="47"/>
      <c r="D33" s="47"/>
      <c r="E33" s="47"/>
      <c r="F33" s="47"/>
      <c r="G33" s="47"/>
    </row>
    <row r="34" spans="1:7" ht="30" x14ac:dyDescent="0.25">
      <c r="A34" s="106" t="s">
        <v>464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30" x14ac:dyDescent="0.25">
      <c r="A35" s="106" t="s">
        <v>293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108" t="s">
        <v>465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2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  <pageSetUpPr fitToPage="1"/>
  </sheetPr>
  <dimension ref="A1:G30"/>
  <sheetViews>
    <sheetView showGridLines="0" zoomScale="75" zoomScaleNormal="75" workbookViewId="0">
      <selection activeCell="B16" sqref="B1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8" t="s">
        <v>466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>Universidad de Guanajuato</v>
      </c>
      <c r="B2" s="134"/>
      <c r="C2" s="134"/>
      <c r="D2" s="134"/>
      <c r="E2" s="134"/>
      <c r="F2" s="134"/>
      <c r="G2" s="135"/>
    </row>
    <row r="3" spans="1:7" x14ac:dyDescent="0.25">
      <c r="A3" s="136" t="s">
        <v>467</v>
      </c>
      <c r="B3" s="137"/>
      <c r="C3" s="137"/>
      <c r="D3" s="137"/>
      <c r="E3" s="137"/>
      <c r="F3" s="137"/>
      <c r="G3" s="138"/>
    </row>
    <row r="4" spans="1:7" x14ac:dyDescent="0.25">
      <c r="A4" s="136" t="s">
        <v>2</v>
      </c>
      <c r="B4" s="137"/>
      <c r="C4" s="137"/>
      <c r="D4" s="137"/>
      <c r="E4" s="137"/>
      <c r="F4" s="137"/>
      <c r="G4" s="138"/>
    </row>
    <row r="5" spans="1:7" x14ac:dyDescent="0.25">
      <c r="A5" s="139" t="s">
        <v>440</v>
      </c>
      <c r="B5" s="140"/>
      <c r="C5" s="140"/>
      <c r="D5" s="140"/>
      <c r="E5" s="140"/>
      <c r="F5" s="140"/>
      <c r="G5" s="141"/>
    </row>
    <row r="6" spans="1:7" x14ac:dyDescent="0.25">
      <c r="A6" s="103" t="s">
        <v>5</v>
      </c>
      <c r="B6" s="7">
        <v>2026</v>
      </c>
      <c r="C6" s="32">
        <f>B6+1</f>
        <v>2027</v>
      </c>
      <c r="D6" s="32">
        <f>C6+1</f>
        <v>2028</v>
      </c>
      <c r="E6" s="32">
        <f>D6+1</f>
        <v>2029</v>
      </c>
      <c r="F6" s="32">
        <f>E6+1</f>
        <v>2030</v>
      </c>
      <c r="G6" s="32">
        <f>F6+1</f>
        <v>2031</v>
      </c>
    </row>
    <row r="7" spans="1:7" ht="15.75" customHeight="1" x14ac:dyDescent="0.25">
      <c r="A7" s="25" t="s">
        <v>468</v>
      </c>
      <c r="B7" s="102">
        <f t="shared" ref="B7:G7" si="0">SUM(B8:B16)</f>
        <v>1969321176</v>
      </c>
      <c r="C7" s="102">
        <f t="shared" si="0"/>
        <v>2028400811.1799998</v>
      </c>
      <c r="D7" s="102">
        <f t="shared" si="0"/>
        <v>2089252835.5153997</v>
      </c>
      <c r="E7" s="102">
        <f t="shared" si="0"/>
        <v>2151930420.580862</v>
      </c>
      <c r="F7" s="102">
        <f t="shared" si="0"/>
        <v>2216488333.198288</v>
      </c>
      <c r="G7" s="102">
        <f t="shared" si="0"/>
        <v>2282982983.1942363</v>
      </c>
    </row>
    <row r="8" spans="1:7" x14ac:dyDescent="0.25">
      <c r="A8" s="51" t="s">
        <v>469</v>
      </c>
      <c r="B8" s="58">
        <v>1530699019.6199999</v>
      </c>
      <c r="C8" s="58">
        <v>1576619990.1199999</v>
      </c>
      <c r="D8" s="58">
        <v>1623918589.8235998</v>
      </c>
      <c r="E8" s="58">
        <v>1672636147.5183079</v>
      </c>
      <c r="F8" s="58">
        <v>1722815231.9438572</v>
      </c>
      <c r="G8" s="58">
        <v>1774499688.902173</v>
      </c>
    </row>
    <row r="9" spans="1:7" ht="15.75" customHeight="1" x14ac:dyDescent="0.25">
      <c r="A9" s="51" t="s">
        <v>470</v>
      </c>
      <c r="B9" s="58">
        <v>74483058.210000008</v>
      </c>
      <c r="C9" s="58">
        <v>76717549.959999993</v>
      </c>
      <c r="D9" s="58">
        <v>79019076.458799988</v>
      </c>
      <c r="E9" s="58">
        <v>81389648.752563983</v>
      </c>
      <c r="F9" s="58">
        <v>83831338.215140909</v>
      </c>
      <c r="G9" s="58">
        <v>86346278.361595139</v>
      </c>
    </row>
    <row r="10" spans="1:7" x14ac:dyDescent="0.25">
      <c r="A10" s="51" t="s">
        <v>471</v>
      </c>
      <c r="B10" s="58">
        <v>228762377.42000008</v>
      </c>
      <c r="C10" s="58">
        <v>235625248.74000001</v>
      </c>
      <c r="D10" s="58">
        <v>242694006.20220003</v>
      </c>
      <c r="E10" s="58">
        <v>249974826.38826603</v>
      </c>
      <c r="F10" s="58">
        <v>257474071.17991403</v>
      </c>
      <c r="G10" s="58">
        <v>265198293.31531146</v>
      </c>
    </row>
    <row r="11" spans="1:7" x14ac:dyDescent="0.25">
      <c r="A11" s="51" t="s">
        <v>472</v>
      </c>
      <c r="B11" s="58">
        <v>84065517.770000011</v>
      </c>
      <c r="C11" s="58">
        <v>86587483.299999997</v>
      </c>
      <c r="D11" s="58">
        <v>89185107.798999995</v>
      </c>
      <c r="E11" s="58">
        <v>91860661.032969996</v>
      </c>
      <c r="F11" s="58">
        <v>94616480.863959104</v>
      </c>
      <c r="G11" s="58">
        <v>97454975.289877877</v>
      </c>
    </row>
    <row r="12" spans="1:7" x14ac:dyDescent="0.25">
      <c r="A12" s="51" t="s">
        <v>473</v>
      </c>
      <c r="B12" s="58">
        <v>40594026.789999992</v>
      </c>
      <c r="C12" s="58">
        <v>41811847.590000004</v>
      </c>
      <c r="D12" s="58">
        <v>43066203.017700002</v>
      </c>
      <c r="E12" s="58">
        <v>44358189.108231001</v>
      </c>
      <c r="F12" s="58">
        <v>45688934.781477928</v>
      </c>
      <c r="G12" s="58">
        <v>47059602.824922264</v>
      </c>
    </row>
    <row r="13" spans="1:7" x14ac:dyDescent="0.25">
      <c r="A13" s="51" t="s">
        <v>474</v>
      </c>
      <c r="B13" s="58">
        <v>10717176.190000001</v>
      </c>
      <c r="C13" s="58">
        <v>11038691.470000001</v>
      </c>
      <c r="D13" s="58">
        <v>11369852.214100001</v>
      </c>
      <c r="E13" s="58">
        <v>11710947.780523002</v>
      </c>
      <c r="F13" s="58">
        <v>12062276.213938693</v>
      </c>
      <c r="G13" s="58">
        <v>12424144.500356853</v>
      </c>
    </row>
    <row r="14" spans="1:7" x14ac:dyDescent="0.25">
      <c r="A14" s="52" t="s">
        <v>475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476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477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1"/>
      <c r="B17" s="58"/>
      <c r="C17" s="58"/>
      <c r="D17" s="58"/>
      <c r="E17" s="58"/>
      <c r="F17" s="58"/>
      <c r="G17" s="58"/>
    </row>
    <row r="18" spans="1:7" x14ac:dyDescent="0.25">
      <c r="A18" s="3" t="s">
        <v>478</v>
      </c>
      <c r="B18" s="102">
        <f t="shared" ref="B18:G18" si="1">SUM(B19:B27)</f>
        <v>2466230310.0000043</v>
      </c>
      <c r="C18" s="102">
        <f t="shared" si="1"/>
        <v>2540217219.2999997</v>
      </c>
      <c r="D18" s="102">
        <f t="shared" si="1"/>
        <v>2616423735.8789997</v>
      </c>
      <c r="E18" s="102">
        <f t="shared" si="1"/>
        <v>2694916447.9553699</v>
      </c>
      <c r="F18" s="102">
        <f t="shared" si="1"/>
        <v>2775763941.3940315</v>
      </c>
      <c r="G18" s="102">
        <f t="shared" si="1"/>
        <v>2859036859.6358528</v>
      </c>
    </row>
    <row r="19" spans="1:7" x14ac:dyDescent="0.25">
      <c r="A19" s="51" t="s">
        <v>469</v>
      </c>
      <c r="B19" s="59">
        <v>2224357644.760004</v>
      </c>
      <c r="C19" s="59">
        <v>2291088374.0999999</v>
      </c>
      <c r="D19" s="59">
        <v>2359821025.323</v>
      </c>
      <c r="E19" s="59">
        <v>2430615656.0826902</v>
      </c>
      <c r="F19" s="59">
        <v>2503534125.7651711</v>
      </c>
      <c r="G19" s="59">
        <v>2578640149.5381265</v>
      </c>
    </row>
    <row r="20" spans="1:7" x14ac:dyDescent="0.25">
      <c r="A20" s="51" t="s">
        <v>470</v>
      </c>
      <c r="B20" s="59">
        <v>39183507.210000038</v>
      </c>
      <c r="C20" s="59">
        <v>40359012.43</v>
      </c>
      <c r="D20" s="59">
        <v>41569782.802900001</v>
      </c>
      <c r="E20" s="59">
        <v>42816876.286986999</v>
      </c>
      <c r="F20" s="59">
        <v>44101382.575596608</v>
      </c>
      <c r="G20" s="59">
        <v>45424424.052864507</v>
      </c>
    </row>
    <row r="21" spans="1:7" x14ac:dyDescent="0.25">
      <c r="A21" s="51" t="s">
        <v>471</v>
      </c>
      <c r="B21" s="59">
        <v>160072243.03</v>
      </c>
      <c r="C21" s="59">
        <v>164874410.31999999</v>
      </c>
      <c r="D21" s="59">
        <v>169820642.62959999</v>
      </c>
      <c r="E21" s="59">
        <v>174915261.90848801</v>
      </c>
      <c r="F21" s="59">
        <v>180162719.76574266</v>
      </c>
      <c r="G21" s="59">
        <v>185567601.35871494</v>
      </c>
    </row>
    <row r="22" spans="1:7" x14ac:dyDescent="0.25">
      <c r="A22" s="51" t="s">
        <v>472</v>
      </c>
      <c r="B22" s="59">
        <v>1889166</v>
      </c>
      <c r="C22" s="59">
        <v>1945840.98</v>
      </c>
      <c r="D22" s="59">
        <v>2004216.2094000001</v>
      </c>
      <c r="E22" s="59">
        <v>2064342.6956820001</v>
      </c>
      <c r="F22" s="59">
        <v>2126272.9765524603</v>
      </c>
      <c r="G22" s="59">
        <v>2190061.1658490342</v>
      </c>
    </row>
    <row r="23" spans="1:7" x14ac:dyDescent="0.25">
      <c r="A23" s="52" t="s">
        <v>473</v>
      </c>
      <c r="B23" s="59">
        <v>11241500</v>
      </c>
      <c r="C23" s="59">
        <v>11578745</v>
      </c>
      <c r="D23" s="59">
        <v>11926107.35</v>
      </c>
      <c r="E23" s="59">
        <v>12283890.570499999</v>
      </c>
      <c r="F23" s="59">
        <v>12652407.287614999</v>
      </c>
      <c r="G23" s="59">
        <v>13031979.506243451</v>
      </c>
    </row>
    <row r="24" spans="1:7" x14ac:dyDescent="0.25">
      <c r="A24" s="52" t="s">
        <v>474</v>
      </c>
      <c r="B24" s="59">
        <v>29486249</v>
      </c>
      <c r="C24" s="59">
        <v>30370836.470000003</v>
      </c>
      <c r="D24" s="59">
        <v>31281961.564100005</v>
      </c>
      <c r="E24" s="59">
        <v>32220420.411023006</v>
      </c>
      <c r="F24" s="59">
        <v>33187033.023353696</v>
      </c>
      <c r="G24" s="59">
        <v>34182644.014054306</v>
      </c>
    </row>
    <row r="25" spans="1:7" x14ac:dyDescent="0.25">
      <c r="A25" s="52" t="s">
        <v>475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479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2" t="s">
        <v>477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39" t="s">
        <v>454</v>
      </c>
      <c r="B28" s="61"/>
      <c r="C28" s="61"/>
      <c r="D28" s="61"/>
      <c r="E28" s="61"/>
      <c r="F28" s="61"/>
      <c r="G28" s="61"/>
    </row>
    <row r="29" spans="1:7" ht="14.45" customHeight="1" x14ac:dyDescent="0.25">
      <c r="A29" s="3" t="s">
        <v>480</v>
      </c>
      <c r="B29" s="102">
        <f t="shared" ref="B29:G29" si="2">+B7+B18</f>
        <v>4435551486.0000038</v>
      </c>
      <c r="C29" s="102">
        <f t="shared" si="2"/>
        <v>4568618030.4799995</v>
      </c>
      <c r="D29" s="102">
        <f t="shared" si="2"/>
        <v>4705676571.3943996</v>
      </c>
      <c r="E29" s="102">
        <f t="shared" si="2"/>
        <v>4846846868.536232</v>
      </c>
      <c r="F29" s="102">
        <f t="shared" si="2"/>
        <v>4992252274.5923195</v>
      </c>
      <c r="G29" s="102">
        <f t="shared" si="2"/>
        <v>5142019842.8300896</v>
      </c>
    </row>
    <row r="30" spans="1:7" x14ac:dyDescent="0.2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  <pageSetUpPr fitToPage="1"/>
  </sheetPr>
  <dimension ref="A1:G39"/>
  <sheetViews>
    <sheetView showGridLines="0" topLeftCell="A15" zoomScale="80" zoomScaleNormal="80" workbookViewId="0">
      <selection activeCell="B48" sqref="B48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8" t="s">
        <v>481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>Universidad de Guanajuato</v>
      </c>
      <c r="B2" s="134"/>
      <c r="C2" s="134"/>
      <c r="D2" s="134"/>
      <c r="E2" s="134"/>
      <c r="F2" s="134"/>
      <c r="G2" s="135"/>
    </row>
    <row r="3" spans="1:7" x14ac:dyDescent="0.25">
      <c r="A3" s="136" t="s">
        <v>482</v>
      </c>
      <c r="B3" s="137"/>
      <c r="C3" s="137"/>
      <c r="D3" s="137"/>
      <c r="E3" s="137"/>
      <c r="F3" s="137"/>
      <c r="G3" s="138"/>
    </row>
    <row r="4" spans="1:7" x14ac:dyDescent="0.25">
      <c r="A4" s="136" t="s">
        <v>2</v>
      </c>
      <c r="B4" s="137"/>
      <c r="C4" s="137"/>
      <c r="D4" s="137"/>
      <c r="E4" s="137"/>
      <c r="F4" s="137"/>
      <c r="G4" s="138"/>
    </row>
    <row r="5" spans="1:7" x14ac:dyDescent="0.25">
      <c r="A5" s="103" t="s">
        <v>5</v>
      </c>
      <c r="B5" s="128" t="s">
        <v>483</v>
      </c>
      <c r="C5" s="127" t="s">
        <v>484</v>
      </c>
      <c r="D5" s="127" t="s">
        <v>485</v>
      </c>
      <c r="E5" s="127" t="s">
        <v>486</v>
      </c>
      <c r="F5" s="127" t="s">
        <v>487</v>
      </c>
      <c r="G5" s="127" t="s">
        <v>488</v>
      </c>
    </row>
    <row r="6" spans="1:7" ht="15.75" customHeight="1" x14ac:dyDescent="0.25">
      <c r="A6" s="25" t="s">
        <v>489</v>
      </c>
      <c r="B6" s="102">
        <f t="shared" ref="B6:G6" si="0">SUM(B7:B18)</f>
        <v>1436299413.01</v>
      </c>
      <c r="C6" s="102">
        <f t="shared" si="0"/>
        <v>1452633285.8600001</v>
      </c>
      <c r="D6" s="102">
        <f t="shared" si="0"/>
        <v>1569396609.7999997</v>
      </c>
      <c r="E6" s="102">
        <f t="shared" si="0"/>
        <v>1785362562</v>
      </c>
      <c r="F6" s="102">
        <f t="shared" si="0"/>
        <v>1872705576.9299998</v>
      </c>
      <c r="G6" s="102">
        <f t="shared" si="0"/>
        <v>1928935796.8800001</v>
      </c>
    </row>
    <row r="7" spans="1:7" x14ac:dyDescent="0.25">
      <c r="A7" s="51" t="s">
        <v>442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25">
      <c r="A8" s="51" t="s">
        <v>443</v>
      </c>
      <c r="B8" s="58">
        <v>46905403.090000004</v>
      </c>
      <c r="C8" s="58">
        <v>49250911.829999998</v>
      </c>
      <c r="D8" s="58">
        <v>50921515.719999999</v>
      </c>
      <c r="E8" s="58">
        <v>53075923.619999997</v>
      </c>
      <c r="F8" s="58">
        <v>55022564.689999998</v>
      </c>
      <c r="G8" s="58">
        <v>57425264.329999998</v>
      </c>
    </row>
    <row r="9" spans="1:7" x14ac:dyDescent="0.25">
      <c r="A9" s="51" t="s">
        <v>444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25">
      <c r="A10" s="51" t="s">
        <v>445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25">
      <c r="A11" s="51" t="s">
        <v>446</v>
      </c>
      <c r="B11" s="58">
        <v>0</v>
      </c>
      <c r="C11" s="58">
        <v>13388292.660000002</v>
      </c>
      <c r="D11" s="58">
        <v>11530013.529999997</v>
      </c>
      <c r="E11" s="58">
        <v>14948727.540000055</v>
      </c>
      <c r="F11" s="58">
        <v>17614274.710000001</v>
      </c>
      <c r="G11" s="58">
        <v>17064681.82</v>
      </c>
    </row>
    <row r="12" spans="1:7" x14ac:dyDescent="0.25">
      <c r="A12" s="51" t="s">
        <v>447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25">
      <c r="A13" s="52" t="s">
        <v>448</v>
      </c>
      <c r="B13" s="58">
        <v>377551095.42999995</v>
      </c>
      <c r="C13" s="58">
        <v>341378986.88999999</v>
      </c>
      <c r="D13" s="58">
        <v>365266198.93999988</v>
      </c>
      <c r="E13" s="58">
        <v>388117369.8499999</v>
      </c>
      <c r="F13" s="58">
        <v>400536431.98000002</v>
      </c>
      <c r="G13" s="58">
        <v>405860604.93000007</v>
      </c>
    </row>
    <row r="14" spans="1:7" x14ac:dyDescent="0.25">
      <c r="A14" s="51" t="s">
        <v>449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450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 t="s">
        <v>451</v>
      </c>
      <c r="B16" s="58">
        <v>1006803738.13</v>
      </c>
      <c r="C16" s="58">
        <v>1047615506.48</v>
      </c>
      <c r="D16" s="58">
        <v>1136749181.6099999</v>
      </c>
      <c r="E16" s="58">
        <v>1326432738.4200001</v>
      </c>
      <c r="F16" s="58">
        <v>1399532305.55</v>
      </c>
      <c r="G16" s="58">
        <v>1448585245.8</v>
      </c>
    </row>
    <row r="17" spans="1:7" x14ac:dyDescent="0.25">
      <c r="A17" s="51" t="s">
        <v>452</v>
      </c>
      <c r="B17" s="58">
        <v>5039176.3600000003</v>
      </c>
      <c r="C17" s="58">
        <v>999588</v>
      </c>
      <c r="D17" s="58">
        <v>4929700</v>
      </c>
      <c r="E17" s="58">
        <v>2787802.57</v>
      </c>
      <c r="F17" s="58">
        <v>0</v>
      </c>
      <c r="G17" s="58">
        <v>0</v>
      </c>
    </row>
    <row r="18" spans="1:7" x14ac:dyDescent="0.25">
      <c r="A18" s="75" t="s">
        <v>453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25">
      <c r="A19" s="51"/>
      <c r="B19" s="58"/>
      <c r="C19" s="58"/>
      <c r="D19" s="58"/>
      <c r="E19" s="58"/>
      <c r="F19" s="58"/>
      <c r="G19" s="58"/>
    </row>
    <row r="20" spans="1:7" x14ac:dyDescent="0.25">
      <c r="A20" s="3" t="s">
        <v>490</v>
      </c>
      <c r="B20" s="102">
        <f t="shared" ref="B20:G20" si="1">SUM(B21:B25)</f>
        <v>1997487269.96</v>
      </c>
      <c r="C20" s="102">
        <f t="shared" si="1"/>
        <v>2038627725.4300003</v>
      </c>
      <c r="D20" s="102">
        <f t="shared" si="1"/>
        <v>2132021609.6599996</v>
      </c>
      <c r="E20" s="102">
        <f t="shared" si="1"/>
        <v>2262917655.2699995</v>
      </c>
      <c r="F20" s="102">
        <f t="shared" si="1"/>
        <v>2366112016.4400001</v>
      </c>
      <c r="G20" s="102">
        <f t="shared" si="1"/>
        <v>2421149456.4500008</v>
      </c>
    </row>
    <row r="21" spans="1:7" x14ac:dyDescent="0.25">
      <c r="A21" s="51" t="s">
        <v>456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1" t="s">
        <v>457</v>
      </c>
      <c r="B22" s="59">
        <v>23747128.149999999</v>
      </c>
      <c r="C22" s="59">
        <v>36694629.899999999</v>
      </c>
      <c r="D22" s="59">
        <v>5553923.5199999996</v>
      </c>
      <c r="E22" s="59">
        <v>4621967.21</v>
      </c>
      <c r="F22" s="59">
        <v>0</v>
      </c>
      <c r="G22" s="59">
        <v>0</v>
      </c>
    </row>
    <row r="23" spans="1:7" x14ac:dyDescent="0.25">
      <c r="A23" s="51" t="s">
        <v>458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30" x14ac:dyDescent="0.25">
      <c r="A24" s="52" t="s">
        <v>459</v>
      </c>
      <c r="B24" s="59">
        <v>1973740141.8099999</v>
      </c>
      <c r="C24" s="59">
        <v>2001933095.5300002</v>
      </c>
      <c r="D24" s="59">
        <v>2126467686.1399996</v>
      </c>
      <c r="E24" s="59">
        <v>2258295688.0599995</v>
      </c>
      <c r="F24" s="59">
        <v>2366112016.4400001</v>
      </c>
      <c r="G24" s="59">
        <v>2421149456.4500008</v>
      </c>
    </row>
    <row r="25" spans="1:7" x14ac:dyDescent="0.25">
      <c r="A25" s="52" t="s">
        <v>460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0"/>
      <c r="B26" s="59"/>
      <c r="C26" s="59"/>
      <c r="D26" s="59"/>
      <c r="E26" s="59"/>
      <c r="F26" s="59"/>
      <c r="G26" s="59"/>
    </row>
    <row r="27" spans="1:7" x14ac:dyDescent="0.25">
      <c r="A27" s="3" t="s">
        <v>491</v>
      </c>
      <c r="B27" s="102">
        <f t="shared" ref="B27:G27" si="2">+B28</f>
        <v>0</v>
      </c>
      <c r="C27" s="102">
        <f t="shared" si="2"/>
        <v>0</v>
      </c>
      <c r="D27" s="102">
        <f t="shared" si="2"/>
        <v>0</v>
      </c>
      <c r="E27" s="102">
        <f t="shared" si="2"/>
        <v>0</v>
      </c>
      <c r="F27" s="102">
        <f t="shared" si="2"/>
        <v>0</v>
      </c>
      <c r="G27" s="102">
        <f t="shared" si="2"/>
        <v>0</v>
      </c>
    </row>
    <row r="28" spans="1:7" x14ac:dyDescent="0.25">
      <c r="A28" s="51" t="s">
        <v>289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39"/>
      <c r="B29" s="61"/>
      <c r="C29" s="61"/>
      <c r="D29" s="61"/>
      <c r="E29" s="61"/>
      <c r="F29" s="61"/>
      <c r="G29" s="61"/>
    </row>
    <row r="30" spans="1:7" ht="14.45" customHeight="1" x14ac:dyDescent="0.25">
      <c r="A30" s="3" t="s">
        <v>492</v>
      </c>
      <c r="B30" s="102">
        <f t="shared" ref="B30:G30" si="3">+B6+B20+B27</f>
        <v>3433786682.9700003</v>
      </c>
      <c r="C30" s="102">
        <f t="shared" si="3"/>
        <v>3491261011.2900004</v>
      </c>
      <c r="D30" s="102">
        <f t="shared" si="3"/>
        <v>3701418219.4599991</v>
      </c>
      <c r="E30" s="102">
        <f t="shared" si="3"/>
        <v>4048280217.2699995</v>
      </c>
      <c r="F30" s="102">
        <f t="shared" si="3"/>
        <v>4238817593.3699999</v>
      </c>
      <c r="G30" s="102">
        <f t="shared" si="3"/>
        <v>4350085253.3300009</v>
      </c>
    </row>
    <row r="31" spans="1:7" ht="14.45" customHeight="1" x14ac:dyDescent="0.25">
      <c r="A31" s="39"/>
      <c r="B31" s="105"/>
      <c r="C31" s="105"/>
      <c r="D31" s="105"/>
      <c r="E31" s="105"/>
      <c r="F31" s="105"/>
      <c r="G31" s="105"/>
    </row>
    <row r="32" spans="1:7" x14ac:dyDescent="0.25">
      <c r="A32" s="108" t="s">
        <v>291</v>
      </c>
      <c r="B32" s="47"/>
      <c r="C32" s="47"/>
      <c r="D32" s="47"/>
      <c r="E32" s="47"/>
      <c r="F32" s="47"/>
      <c r="G32" s="47"/>
    </row>
    <row r="33" spans="1:7" ht="30" x14ac:dyDescent="0.25">
      <c r="A33" s="106" t="s">
        <v>464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30" x14ac:dyDescent="0.25">
      <c r="A34" s="106" t="s">
        <v>293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47" t="s">
        <v>465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48"/>
      <c r="B36" s="48"/>
      <c r="C36" s="48"/>
      <c r="D36" s="48"/>
      <c r="E36" s="48"/>
      <c r="F36" s="48"/>
      <c r="G36" s="48"/>
    </row>
    <row r="38" spans="1:7" x14ac:dyDescent="0.25">
      <c r="A38" t="s">
        <v>544</v>
      </c>
    </row>
    <row r="39" spans="1:7" x14ac:dyDescent="0.25">
      <c r="A39" t="s">
        <v>545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  <pageSetUpPr fitToPage="1"/>
  </sheetPr>
  <dimension ref="A1:G32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148" t="s">
        <v>495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>Universidad de Guanajuato</v>
      </c>
      <c r="B2" s="134"/>
      <c r="C2" s="134"/>
      <c r="D2" s="134"/>
      <c r="E2" s="134"/>
      <c r="F2" s="134"/>
      <c r="G2" s="135"/>
    </row>
    <row r="3" spans="1:7" x14ac:dyDescent="0.25">
      <c r="A3" s="136" t="s">
        <v>496</v>
      </c>
      <c r="B3" s="137"/>
      <c r="C3" s="137"/>
      <c r="D3" s="137"/>
      <c r="E3" s="137"/>
      <c r="F3" s="137"/>
      <c r="G3" s="138"/>
    </row>
    <row r="4" spans="1:7" x14ac:dyDescent="0.25">
      <c r="A4" s="136" t="s">
        <v>2</v>
      </c>
      <c r="B4" s="137"/>
      <c r="C4" s="137"/>
      <c r="D4" s="137"/>
      <c r="E4" s="137"/>
      <c r="F4" s="137"/>
      <c r="G4" s="138"/>
    </row>
    <row r="5" spans="1:7" x14ac:dyDescent="0.25">
      <c r="A5" s="103" t="s">
        <v>5</v>
      </c>
      <c r="B5" s="128">
        <v>2021</v>
      </c>
      <c r="C5" s="127">
        <v>2022</v>
      </c>
      <c r="D5" s="127">
        <v>2023</v>
      </c>
      <c r="E5" s="127">
        <v>2024</v>
      </c>
      <c r="F5" s="127">
        <v>2025</v>
      </c>
      <c r="G5" s="127">
        <v>2026</v>
      </c>
    </row>
    <row r="6" spans="1:7" ht="15.75" customHeight="1" x14ac:dyDescent="0.25">
      <c r="A6" s="25" t="s">
        <v>468</v>
      </c>
      <c r="B6" s="102">
        <v>1528311194.28</v>
      </c>
      <c r="C6" s="102">
        <v>1637167701.0699999</v>
      </c>
      <c r="D6" s="102">
        <v>1666311902.8399999</v>
      </c>
      <c r="E6" s="102">
        <v>1741781710.1200001</v>
      </c>
      <c r="F6" s="102">
        <v>1937055244.2700005</v>
      </c>
      <c r="G6" s="102">
        <f>SUM(G7:G15)</f>
        <v>2306478251.75</v>
      </c>
    </row>
    <row r="7" spans="1:7" x14ac:dyDescent="0.25">
      <c r="A7" s="51" t="s">
        <v>469</v>
      </c>
      <c r="B7" s="58">
        <v>1021969500.92</v>
      </c>
      <c r="C7" s="58">
        <v>1065785775.14</v>
      </c>
      <c r="D7" s="58">
        <v>1196546157.3</v>
      </c>
      <c r="E7" s="58">
        <v>1273981370.75</v>
      </c>
      <c r="F7" s="58">
        <v>1466243092.0599999</v>
      </c>
      <c r="G7" s="58">
        <v>1580071406.2699997</v>
      </c>
    </row>
    <row r="8" spans="1:7" ht="15.75" customHeight="1" x14ac:dyDescent="0.25">
      <c r="A8" s="51" t="s">
        <v>470</v>
      </c>
      <c r="B8" s="58">
        <v>47631787.700000003</v>
      </c>
      <c r="C8" s="58">
        <v>67392985.959999993</v>
      </c>
      <c r="D8" s="58">
        <v>64388319.289999999</v>
      </c>
      <c r="E8" s="58">
        <v>63739284.289999999</v>
      </c>
      <c r="F8" s="58">
        <v>59795046.100000046</v>
      </c>
      <c r="G8" s="58">
        <v>78547663.510000065</v>
      </c>
    </row>
    <row r="9" spans="1:7" x14ac:dyDescent="0.25">
      <c r="A9" s="51" t="s">
        <v>471</v>
      </c>
      <c r="B9" s="58">
        <v>250643497.08000001</v>
      </c>
      <c r="C9" s="58">
        <v>286447657.43000001</v>
      </c>
      <c r="D9" s="58">
        <v>243810739.68000001</v>
      </c>
      <c r="E9" s="58">
        <v>227598807.71000001</v>
      </c>
      <c r="F9" s="58">
        <v>221839242.11000013</v>
      </c>
      <c r="G9" s="58">
        <v>424022419.29000026</v>
      </c>
    </row>
    <row r="10" spans="1:7" x14ac:dyDescent="0.25">
      <c r="A10" s="51" t="s">
        <v>472</v>
      </c>
      <c r="B10" s="58">
        <v>77210328.810000002</v>
      </c>
      <c r="C10" s="58">
        <v>78044132.450000003</v>
      </c>
      <c r="D10" s="58">
        <v>86742119.459999993</v>
      </c>
      <c r="E10" s="58">
        <v>87103964.629999995</v>
      </c>
      <c r="F10" s="58">
        <v>89032747.430000007</v>
      </c>
      <c r="G10" s="58">
        <v>100541156.97999996</v>
      </c>
    </row>
    <row r="11" spans="1:7" x14ac:dyDescent="0.25">
      <c r="A11" s="51" t="s">
        <v>473</v>
      </c>
      <c r="B11" s="58">
        <v>77585582.790000007</v>
      </c>
      <c r="C11" s="58">
        <v>57775485.549999997</v>
      </c>
      <c r="D11" s="58">
        <v>39605596.280000001</v>
      </c>
      <c r="E11" s="58">
        <v>61054340.859999999</v>
      </c>
      <c r="F11" s="58">
        <v>43040902.169999987</v>
      </c>
      <c r="G11" s="58">
        <v>77434133.690000013</v>
      </c>
    </row>
    <row r="12" spans="1:7" x14ac:dyDescent="0.25">
      <c r="A12" s="51" t="s">
        <v>474</v>
      </c>
      <c r="B12" s="58">
        <v>53270496.979999997</v>
      </c>
      <c r="C12" s="58">
        <v>81721664.540000007</v>
      </c>
      <c r="D12" s="58">
        <v>35218970.829999998</v>
      </c>
      <c r="E12" s="58">
        <v>28303941.879999999</v>
      </c>
      <c r="F12" s="58">
        <v>57104214.399999991</v>
      </c>
      <c r="G12" s="58">
        <v>45861472.009999998</v>
      </c>
    </row>
    <row r="13" spans="1:7" x14ac:dyDescent="0.25">
      <c r="A13" s="52" t="s">
        <v>475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25">
      <c r="A14" s="51" t="s">
        <v>476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25">
      <c r="A15" s="51" t="s">
        <v>477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25">
      <c r="A16" s="51"/>
      <c r="B16" s="58"/>
      <c r="C16" s="58"/>
      <c r="D16" s="58"/>
      <c r="E16" s="58"/>
      <c r="F16" s="58"/>
      <c r="G16" s="58"/>
    </row>
    <row r="17" spans="1:7" x14ac:dyDescent="0.25">
      <c r="A17" s="3" t="s">
        <v>478</v>
      </c>
      <c r="B17" s="102">
        <v>2027198080.0000002</v>
      </c>
      <c r="C17" s="102">
        <v>2134144016.9099998</v>
      </c>
      <c r="D17" s="102">
        <v>2274797223.1299996</v>
      </c>
      <c r="E17" s="102">
        <v>2357460097.5299997</v>
      </c>
      <c r="F17" s="102">
        <v>2358199283.1700039</v>
      </c>
      <c r="G17" s="102">
        <f>SUM(G18:G26)</f>
        <v>2671323094.8200068</v>
      </c>
    </row>
    <row r="18" spans="1:7" x14ac:dyDescent="0.25">
      <c r="A18" s="51" t="s">
        <v>469</v>
      </c>
      <c r="B18" s="59">
        <v>1892715993.6099999</v>
      </c>
      <c r="C18" s="59">
        <v>1979082949.47</v>
      </c>
      <c r="D18" s="59">
        <v>2047265621.97</v>
      </c>
      <c r="E18" s="59">
        <v>2157730940.6399999</v>
      </c>
      <c r="F18" s="59">
        <v>2133617318.800004</v>
      </c>
      <c r="G18" s="59">
        <v>2255462093.5200071</v>
      </c>
    </row>
    <row r="19" spans="1:7" x14ac:dyDescent="0.25">
      <c r="A19" s="51" t="s">
        <v>470</v>
      </c>
      <c r="B19" s="59">
        <v>41842775.130000003</v>
      </c>
      <c r="C19" s="59">
        <v>39374947.609999999</v>
      </c>
      <c r="D19" s="59">
        <v>40621781.310000002</v>
      </c>
      <c r="E19" s="59">
        <v>41600226.600000001</v>
      </c>
      <c r="F19" s="59">
        <v>42222995.460000008</v>
      </c>
      <c r="G19" s="59">
        <v>48599098.320000008</v>
      </c>
    </row>
    <row r="20" spans="1:7" x14ac:dyDescent="0.25">
      <c r="A20" s="51" t="s">
        <v>471</v>
      </c>
      <c r="B20" s="59">
        <v>48478368</v>
      </c>
      <c r="C20" s="59">
        <v>72821855.530000001</v>
      </c>
      <c r="D20" s="59">
        <v>114617912.8</v>
      </c>
      <c r="E20" s="59">
        <v>110290398.14</v>
      </c>
      <c r="F20" s="59">
        <v>141413434.70999995</v>
      </c>
      <c r="G20" s="59">
        <v>249287625.10999972</v>
      </c>
    </row>
    <row r="21" spans="1:7" x14ac:dyDescent="0.25">
      <c r="A21" s="51" t="s">
        <v>472</v>
      </c>
      <c r="B21" s="59">
        <v>8184686.6399999997</v>
      </c>
      <c r="C21" s="59">
        <v>4738219.72</v>
      </c>
      <c r="D21" s="59">
        <v>3586321.21</v>
      </c>
      <c r="E21" s="59">
        <v>1571163.46</v>
      </c>
      <c r="F21" s="59">
        <v>809922.57000000007</v>
      </c>
      <c r="G21" s="59">
        <v>43135200.219999999</v>
      </c>
    </row>
    <row r="22" spans="1:7" x14ac:dyDescent="0.25">
      <c r="A22" s="52" t="s">
        <v>473</v>
      </c>
      <c r="B22" s="59">
        <v>31668202.93</v>
      </c>
      <c r="C22" s="59">
        <v>20223935.789999999</v>
      </c>
      <c r="D22" s="59">
        <v>2362203.1800000002</v>
      </c>
      <c r="E22" s="59">
        <v>10175466.390000001</v>
      </c>
      <c r="F22" s="59">
        <v>3622965.9699999997</v>
      </c>
      <c r="G22" s="59">
        <v>14586970.640000001</v>
      </c>
    </row>
    <row r="23" spans="1:7" x14ac:dyDescent="0.25">
      <c r="A23" s="52" t="s">
        <v>474</v>
      </c>
      <c r="B23" s="59">
        <v>4308053.6900000004</v>
      </c>
      <c r="C23" s="59">
        <v>17902108.789999999</v>
      </c>
      <c r="D23" s="59">
        <v>66343382.659999996</v>
      </c>
      <c r="E23" s="59">
        <v>36091902.299999997</v>
      </c>
      <c r="F23" s="59">
        <v>36512645.659999996</v>
      </c>
      <c r="G23" s="59">
        <v>60252107.009999998</v>
      </c>
    </row>
    <row r="24" spans="1:7" x14ac:dyDescent="0.25">
      <c r="A24" s="52" t="s">
        <v>475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2" t="s">
        <v>479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2" t="s">
        <v>477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39" t="s">
        <v>454</v>
      </c>
      <c r="B27" s="61"/>
      <c r="C27" s="61"/>
      <c r="D27" s="61"/>
      <c r="E27" s="61"/>
      <c r="F27" s="61"/>
      <c r="G27" s="61"/>
    </row>
    <row r="28" spans="1:7" ht="14.45" customHeight="1" x14ac:dyDescent="0.25">
      <c r="A28" s="3" t="s">
        <v>480</v>
      </c>
      <c r="B28" s="102">
        <v>3555509274.2800002</v>
      </c>
      <c r="C28" s="102">
        <v>3771311717.9799995</v>
      </c>
      <c r="D28" s="102">
        <v>3941109125.9699993</v>
      </c>
      <c r="E28" s="102">
        <v>4099241807.6499996</v>
      </c>
      <c r="F28" s="102">
        <v>4295254527.4400043</v>
      </c>
      <c r="G28" s="102">
        <f>+G6+G17</f>
        <v>4977801346.5700073</v>
      </c>
    </row>
    <row r="29" spans="1:7" x14ac:dyDescent="0.25">
      <c r="A29" s="48"/>
      <c r="B29" s="48"/>
      <c r="C29" s="48"/>
      <c r="D29" s="48"/>
      <c r="E29" s="48"/>
      <c r="F29" s="48"/>
      <c r="G29" s="48"/>
    </row>
    <row r="31" spans="1:7" x14ac:dyDescent="0.25">
      <c r="A31" t="s">
        <v>493</v>
      </c>
    </row>
    <row r="32" spans="1:7" x14ac:dyDescent="0.25">
      <c r="A32" t="s">
        <v>494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  <pageSetUpPr fitToPage="1"/>
  </sheetPr>
  <dimension ref="A1:F67"/>
  <sheetViews>
    <sheetView showGridLines="0" zoomScale="75" zoomScaleNormal="75" workbookViewId="0">
      <selection sqref="A1:F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x14ac:dyDescent="0.25">
      <c r="A1" s="148" t="s">
        <v>497</v>
      </c>
      <c r="B1" s="131"/>
      <c r="C1" s="131"/>
      <c r="D1" s="131"/>
      <c r="E1" s="131"/>
      <c r="F1" s="131"/>
    </row>
    <row r="2" spans="1:6" x14ac:dyDescent="0.25">
      <c r="A2" s="133" t="str">
        <f>'Formato 1'!A2</f>
        <v>Universidad de Guanajuato</v>
      </c>
      <c r="B2" s="134"/>
      <c r="C2" s="134"/>
      <c r="D2" s="134"/>
      <c r="E2" s="134"/>
      <c r="F2" s="135"/>
    </row>
    <row r="3" spans="1:6" x14ac:dyDescent="0.25">
      <c r="A3" s="136" t="s">
        <v>498</v>
      </c>
      <c r="B3" s="137"/>
      <c r="C3" s="137"/>
      <c r="D3" s="137"/>
      <c r="E3" s="137"/>
      <c r="F3" s="138"/>
    </row>
    <row r="4" spans="1:6" ht="30" x14ac:dyDescent="0.25">
      <c r="A4" s="103" t="s">
        <v>5</v>
      </c>
      <c r="B4" s="7" t="s">
        <v>499</v>
      </c>
      <c r="C4" s="32" t="s">
        <v>500</v>
      </c>
      <c r="D4" s="32" t="s">
        <v>501</v>
      </c>
      <c r="E4" s="32" t="s">
        <v>502</v>
      </c>
      <c r="F4" s="32" t="s">
        <v>503</v>
      </c>
    </row>
    <row r="5" spans="1:6" ht="15.75" customHeight="1" x14ac:dyDescent="0.25">
      <c r="A5" s="107" t="s">
        <v>504</v>
      </c>
      <c r="B5" s="112"/>
      <c r="C5" s="112"/>
      <c r="D5" s="112"/>
      <c r="E5" s="112"/>
      <c r="F5" s="112"/>
    </row>
    <row r="6" spans="1:6" ht="30" x14ac:dyDescent="0.25">
      <c r="A6" s="110" t="s">
        <v>505</v>
      </c>
      <c r="B6" s="109"/>
      <c r="C6" s="109"/>
      <c r="D6" s="109"/>
      <c r="E6" s="109"/>
      <c r="F6" s="109"/>
    </row>
    <row r="7" spans="1:6" ht="15.75" customHeight="1" x14ac:dyDescent="0.25">
      <c r="A7" s="110" t="s">
        <v>506</v>
      </c>
      <c r="B7" s="109"/>
      <c r="C7" s="109"/>
      <c r="D7" s="109"/>
      <c r="E7" s="109"/>
      <c r="F7" s="109"/>
    </row>
    <row r="8" spans="1:6" x14ac:dyDescent="0.25">
      <c r="A8" s="111"/>
      <c r="B8" s="109"/>
      <c r="C8" s="109"/>
      <c r="D8" s="109"/>
      <c r="E8" s="109"/>
      <c r="F8" s="109"/>
    </row>
    <row r="9" spans="1:6" x14ac:dyDescent="0.25">
      <c r="A9" s="116" t="s">
        <v>507</v>
      </c>
      <c r="B9" s="109"/>
      <c r="C9" s="109"/>
      <c r="D9" s="109"/>
      <c r="E9" s="109"/>
      <c r="F9" s="109"/>
    </row>
    <row r="10" spans="1:6" x14ac:dyDescent="0.25">
      <c r="A10" s="110" t="s">
        <v>508</v>
      </c>
      <c r="B10" s="119"/>
      <c r="C10" s="119"/>
      <c r="D10" s="119"/>
      <c r="E10" s="119"/>
      <c r="F10" s="119"/>
    </row>
    <row r="11" spans="1:6" x14ac:dyDescent="0.25">
      <c r="A11" s="56" t="s">
        <v>509</v>
      </c>
      <c r="B11" s="119"/>
      <c r="C11" s="119"/>
      <c r="D11" s="119"/>
      <c r="E11" s="119"/>
      <c r="F11" s="119"/>
    </row>
    <row r="12" spans="1:6" x14ac:dyDescent="0.25">
      <c r="A12" s="56" t="s">
        <v>510</v>
      </c>
      <c r="B12" s="119"/>
      <c r="C12" s="119"/>
      <c r="D12" s="119"/>
      <c r="E12" s="119"/>
      <c r="F12" s="119"/>
    </row>
    <row r="13" spans="1:6" x14ac:dyDescent="0.25">
      <c r="A13" s="56" t="s">
        <v>511</v>
      </c>
      <c r="B13" s="119"/>
      <c r="C13" s="119"/>
      <c r="D13" s="119"/>
      <c r="E13" s="119"/>
      <c r="F13" s="119"/>
    </row>
    <row r="14" spans="1:6" x14ac:dyDescent="0.25">
      <c r="A14" s="110" t="s">
        <v>512</v>
      </c>
      <c r="B14" s="119"/>
      <c r="C14" s="119"/>
      <c r="D14" s="119"/>
      <c r="E14" s="119"/>
      <c r="F14" s="119"/>
    </row>
    <row r="15" spans="1:6" x14ac:dyDescent="0.25">
      <c r="A15" s="56" t="s">
        <v>509</v>
      </c>
      <c r="B15" s="119"/>
      <c r="C15" s="119"/>
      <c r="D15" s="119"/>
      <c r="E15" s="119"/>
      <c r="F15" s="119"/>
    </row>
    <row r="16" spans="1:6" x14ac:dyDescent="0.25">
      <c r="A16" s="56" t="s">
        <v>510</v>
      </c>
      <c r="B16" s="120"/>
      <c r="C16" s="120"/>
      <c r="D16" s="120"/>
      <c r="E16" s="120"/>
      <c r="F16" s="120"/>
    </row>
    <row r="17" spans="1:6" x14ac:dyDescent="0.25">
      <c r="A17" s="56" t="s">
        <v>511</v>
      </c>
      <c r="B17" s="121"/>
      <c r="C17" s="121"/>
      <c r="D17" s="121"/>
      <c r="E17" s="121"/>
      <c r="F17" s="121"/>
    </row>
    <row r="18" spans="1:6" x14ac:dyDescent="0.25">
      <c r="A18" s="110" t="s">
        <v>513</v>
      </c>
      <c r="B18" s="121"/>
      <c r="C18" s="121"/>
      <c r="D18" s="121"/>
      <c r="E18" s="121"/>
      <c r="F18" s="121"/>
    </row>
    <row r="19" spans="1:6" x14ac:dyDescent="0.25">
      <c r="A19" s="110" t="s">
        <v>514</v>
      </c>
      <c r="B19" s="121"/>
      <c r="C19" s="121"/>
      <c r="D19" s="121"/>
      <c r="E19" s="121"/>
      <c r="F19" s="121"/>
    </row>
    <row r="20" spans="1:6" x14ac:dyDescent="0.25">
      <c r="A20" s="110" t="s">
        <v>515</v>
      </c>
      <c r="B20" s="122"/>
      <c r="C20" s="122"/>
      <c r="D20" s="122"/>
      <c r="E20" s="122"/>
      <c r="F20" s="122"/>
    </row>
    <row r="21" spans="1:6" x14ac:dyDescent="0.25">
      <c r="A21" s="110" t="s">
        <v>516</v>
      </c>
      <c r="B21" s="122"/>
      <c r="C21" s="122"/>
      <c r="D21" s="122"/>
      <c r="E21" s="122"/>
      <c r="F21" s="122"/>
    </row>
    <row r="22" spans="1:6" x14ac:dyDescent="0.25">
      <c r="A22" s="110" t="s">
        <v>517</v>
      </c>
      <c r="B22" s="122"/>
      <c r="C22" s="122"/>
      <c r="D22" s="122"/>
      <c r="E22" s="122"/>
      <c r="F22" s="122"/>
    </row>
    <row r="23" spans="1:6" x14ac:dyDescent="0.25">
      <c r="A23" s="110" t="s">
        <v>518</v>
      </c>
      <c r="B23" s="122"/>
      <c r="C23" s="122"/>
      <c r="D23" s="122"/>
      <c r="E23" s="122"/>
      <c r="F23" s="122"/>
    </row>
    <row r="24" spans="1:6" x14ac:dyDescent="0.25">
      <c r="A24" s="110" t="s">
        <v>519</v>
      </c>
      <c r="B24" s="114"/>
      <c r="C24" s="114"/>
      <c r="D24" s="114"/>
      <c r="E24" s="114"/>
      <c r="F24" s="114"/>
    </row>
    <row r="25" spans="1:6" x14ac:dyDescent="0.25">
      <c r="A25" s="110" t="s">
        <v>520</v>
      </c>
      <c r="B25" s="114"/>
      <c r="C25" s="114"/>
      <c r="D25" s="114"/>
      <c r="E25" s="114"/>
      <c r="F25" s="114"/>
    </row>
    <row r="26" spans="1:6" x14ac:dyDescent="0.25">
      <c r="A26" s="111"/>
      <c r="B26" s="115"/>
      <c r="C26" s="115"/>
      <c r="D26" s="115"/>
      <c r="E26" s="115"/>
      <c r="F26" s="115"/>
    </row>
    <row r="27" spans="1:6" ht="14.45" customHeight="1" x14ac:dyDescent="0.25">
      <c r="A27" s="116" t="s">
        <v>521</v>
      </c>
      <c r="B27" s="113"/>
      <c r="C27" s="113"/>
      <c r="D27" s="113"/>
      <c r="E27" s="113"/>
      <c r="F27" s="113"/>
    </row>
    <row r="28" spans="1:6" x14ac:dyDescent="0.25">
      <c r="A28" s="110" t="s">
        <v>522</v>
      </c>
      <c r="B28" s="74"/>
      <c r="C28" s="74"/>
      <c r="D28" s="74"/>
      <c r="E28" s="74"/>
      <c r="F28" s="74"/>
    </row>
    <row r="29" spans="1:6" x14ac:dyDescent="0.25">
      <c r="A29" s="106"/>
      <c r="B29" s="47"/>
      <c r="C29" s="47"/>
      <c r="D29" s="47"/>
      <c r="E29" s="47"/>
      <c r="F29" s="47"/>
    </row>
    <row r="30" spans="1:6" x14ac:dyDescent="0.25">
      <c r="A30" s="117" t="s">
        <v>523</v>
      </c>
      <c r="B30" s="47"/>
      <c r="C30" s="47"/>
      <c r="D30" s="47"/>
      <c r="E30" s="47"/>
      <c r="F30" s="47"/>
    </row>
    <row r="31" spans="1:6" x14ac:dyDescent="0.25">
      <c r="A31" s="118" t="s">
        <v>508</v>
      </c>
      <c r="B31" s="74"/>
      <c r="C31" s="74"/>
      <c r="D31" s="74"/>
      <c r="E31" s="74"/>
      <c r="F31" s="74"/>
    </row>
    <row r="32" spans="1:6" x14ac:dyDescent="0.25">
      <c r="A32" s="118" t="s">
        <v>512</v>
      </c>
      <c r="B32" s="74"/>
      <c r="C32" s="74"/>
      <c r="D32" s="74"/>
      <c r="E32" s="74"/>
      <c r="F32" s="74"/>
    </row>
    <row r="33" spans="1:6" x14ac:dyDescent="0.25">
      <c r="A33" s="118" t="s">
        <v>524</v>
      </c>
      <c r="B33" s="74"/>
      <c r="C33" s="74"/>
      <c r="D33" s="74"/>
      <c r="E33" s="74"/>
      <c r="F33" s="74"/>
    </row>
    <row r="34" spans="1:6" x14ac:dyDescent="0.25">
      <c r="A34" s="106"/>
      <c r="B34" s="47"/>
      <c r="C34" s="47"/>
      <c r="D34" s="47"/>
      <c r="E34" s="47"/>
      <c r="F34" s="47"/>
    </row>
    <row r="35" spans="1:6" x14ac:dyDescent="0.25">
      <c r="A35" s="117" t="s">
        <v>525</v>
      </c>
      <c r="B35" s="47"/>
      <c r="C35" s="47"/>
      <c r="D35" s="47"/>
      <c r="E35" s="47"/>
      <c r="F35" s="47"/>
    </row>
    <row r="36" spans="1:6" x14ac:dyDescent="0.25">
      <c r="A36" s="118" t="s">
        <v>526</v>
      </c>
      <c r="B36" s="47"/>
      <c r="C36" s="47"/>
      <c r="D36" s="47"/>
      <c r="E36" s="47"/>
      <c r="F36" s="47"/>
    </row>
    <row r="37" spans="1:6" x14ac:dyDescent="0.25">
      <c r="A37" s="118" t="s">
        <v>527</v>
      </c>
      <c r="B37" s="47"/>
      <c r="C37" s="47"/>
      <c r="D37" s="47"/>
      <c r="E37" s="47"/>
      <c r="F37" s="47"/>
    </row>
    <row r="38" spans="1:6" x14ac:dyDescent="0.25">
      <c r="A38" s="118" t="s">
        <v>528</v>
      </c>
      <c r="B38" s="47"/>
      <c r="C38" s="47"/>
      <c r="D38" s="47"/>
      <c r="E38" s="47"/>
      <c r="F38" s="47"/>
    </row>
    <row r="39" spans="1:6" x14ac:dyDescent="0.25">
      <c r="A39" s="106"/>
      <c r="B39" s="47"/>
      <c r="C39" s="47"/>
      <c r="D39" s="47"/>
      <c r="E39" s="47"/>
      <c r="F39" s="47"/>
    </row>
    <row r="40" spans="1:6" x14ac:dyDescent="0.25">
      <c r="A40" s="117" t="s">
        <v>529</v>
      </c>
      <c r="B40" s="47"/>
      <c r="C40" s="47"/>
      <c r="D40" s="47"/>
      <c r="E40" s="47"/>
      <c r="F40" s="47"/>
    </row>
    <row r="41" spans="1:6" x14ac:dyDescent="0.25">
      <c r="A41" s="106"/>
      <c r="B41" s="47"/>
      <c r="C41" s="47"/>
      <c r="D41" s="47"/>
      <c r="E41" s="47"/>
      <c r="F41" s="47"/>
    </row>
    <row r="42" spans="1:6" x14ac:dyDescent="0.25">
      <c r="A42" s="117" t="s">
        <v>530</v>
      </c>
      <c r="B42" s="47"/>
      <c r="C42" s="47"/>
      <c r="D42" s="47"/>
      <c r="E42" s="47"/>
      <c r="F42" s="47"/>
    </row>
    <row r="43" spans="1:6" x14ac:dyDescent="0.25">
      <c r="A43" s="118" t="s">
        <v>531</v>
      </c>
      <c r="B43" s="74"/>
      <c r="C43" s="74"/>
      <c r="D43" s="74"/>
      <c r="E43" s="74"/>
      <c r="F43" s="74"/>
    </row>
    <row r="44" spans="1:6" x14ac:dyDescent="0.25">
      <c r="A44" s="118" t="s">
        <v>532</v>
      </c>
      <c r="B44" s="74"/>
      <c r="C44" s="74"/>
      <c r="D44" s="74"/>
      <c r="E44" s="74"/>
      <c r="F44" s="74"/>
    </row>
    <row r="45" spans="1:6" x14ac:dyDescent="0.25">
      <c r="A45" s="118" t="s">
        <v>533</v>
      </c>
      <c r="B45" s="74"/>
      <c r="C45" s="74"/>
      <c r="D45" s="74"/>
      <c r="E45" s="74"/>
      <c r="F45" s="74"/>
    </row>
    <row r="46" spans="1:6" x14ac:dyDescent="0.25">
      <c r="A46" s="106"/>
      <c r="B46" s="47"/>
      <c r="C46" s="47"/>
      <c r="D46" s="47"/>
      <c r="E46" s="47"/>
      <c r="F46" s="47"/>
    </row>
    <row r="47" spans="1:6" ht="30" x14ac:dyDescent="0.25">
      <c r="A47" s="117" t="s">
        <v>534</v>
      </c>
      <c r="B47" s="47"/>
      <c r="C47" s="47"/>
      <c r="D47" s="47"/>
      <c r="E47" s="47"/>
      <c r="F47" s="47"/>
    </row>
    <row r="48" spans="1:6" x14ac:dyDescent="0.25">
      <c r="A48" s="118" t="s">
        <v>532</v>
      </c>
      <c r="B48" s="74"/>
      <c r="C48" s="74"/>
      <c r="D48" s="74"/>
      <c r="E48" s="74"/>
      <c r="F48" s="74"/>
    </row>
    <row r="49" spans="1:6" x14ac:dyDescent="0.25">
      <c r="A49" s="118" t="s">
        <v>533</v>
      </c>
      <c r="B49" s="74"/>
      <c r="C49" s="74"/>
      <c r="D49" s="74"/>
      <c r="E49" s="74"/>
      <c r="F49" s="74"/>
    </row>
    <row r="50" spans="1:6" x14ac:dyDescent="0.25">
      <c r="A50" s="106"/>
      <c r="B50" s="47"/>
      <c r="C50" s="47"/>
      <c r="D50" s="47"/>
      <c r="E50" s="47"/>
      <c r="F50" s="47"/>
    </row>
    <row r="51" spans="1:6" x14ac:dyDescent="0.25">
      <c r="A51" s="117" t="s">
        <v>535</v>
      </c>
      <c r="B51" s="47"/>
      <c r="C51" s="47"/>
      <c r="D51" s="47"/>
      <c r="E51" s="47"/>
      <c r="F51" s="47"/>
    </row>
    <row r="52" spans="1:6" x14ac:dyDescent="0.25">
      <c r="A52" s="118" t="s">
        <v>532</v>
      </c>
      <c r="B52" s="74"/>
      <c r="C52" s="74"/>
      <c r="D52" s="74"/>
      <c r="E52" s="74"/>
      <c r="F52" s="74"/>
    </row>
    <row r="53" spans="1:6" x14ac:dyDescent="0.25">
      <c r="A53" s="118" t="s">
        <v>533</v>
      </c>
      <c r="B53" s="74"/>
      <c r="C53" s="74"/>
      <c r="D53" s="74"/>
      <c r="E53" s="74"/>
      <c r="F53" s="74"/>
    </row>
    <row r="54" spans="1:6" x14ac:dyDescent="0.25">
      <c r="A54" s="118" t="s">
        <v>536</v>
      </c>
      <c r="B54" s="74"/>
      <c r="C54" s="74"/>
      <c r="D54" s="74"/>
      <c r="E54" s="74"/>
      <c r="F54" s="74"/>
    </row>
    <row r="55" spans="1:6" x14ac:dyDescent="0.25">
      <c r="A55" s="106"/>
      <c r="B55" s="47"/>
      <c r="C55" s="47"/>
      <c r="D55" s="47"/>
      <c r="E55" s="47"/>
      <c r="F55" s="47"/>
    </row>
    <row r="56" spans="1:6" x14ac:dyDescent="0.25">
      <c r="A56" s="117" t="s">
        <v>537</v>
      </c>
      <c r="B56" s="47"/>
      <c r="C56" s="47"/>
      <c r="D56" s="47"/>
      <c r="E56" s="47"/>
      <c r="F56" s="47"/>
    </row>
    <row r="57" spans="1:6" x14ac:dyDescent="0.25">
      <c r="A57" s="118" t="s">
        <v>532</v>
      </c>
      <c r="B57" s="74"/>
      <c r="C57" s="74"/>
      <c r="D57" s="74"/>
      <c r="E57" s="74"/>
      <c r="F57" s="74"/>
    </row>
    <row r="58" spans="1:6" x14ac:dyDescent="0.25">
      <c r="A58" s="118" t="s">
        <v>533</v>
      </c>
      <c r="B58" s="74"/>
      <c r="C58" s="74"/>
      <c r="D58" s="74"/>
      <c r="E58" s="74"/>
      <c r="F58" s="74"/>
    </row>
    <row r="59" spans="1:6" x14ac:dyDescent="0.25">
      <c r="A59" s="106"/>
      <c r="B59" s="47"/>
      <c r="C59" s="47"/>
      <c r="D59" s="47"/>
      <c r="E59" s="47"/>
      <c r="F59" s="47"/>
    </row>
    <row r="60" spans="1:6" x14ac:dyDescent="0.25">
      <c r="A60" s="117" t="s">
        <v>538</v>
      </c>
      <c r="B60" s="47"/>
      <c r="C60" s="47"/>
      <c r="D60" s="47"/>
      <c r="E60" s="47"/>
      <c r="F60" s="47"/>
    </row>
    <row r="61" spans="1:6" x14ac:dyDescent="0.25">
      <c r="A61" s="118" t="s">
        <v>539</v>
      </c>
      <c r="B61" s="105"/>
      <c r="C61" s="105"/>
      <c r="D61" s="105"/>
      <c r="E61" s="105"/>
      <c r="F61" s="105"/>
    </row>
    <row r="62" spans="1:6" x14ac:dyDescent="0.25">
      <c r="A62" s="118" t="s">
        <v>540</v>
      </c>
      <c r="B62" s="123"/>
      <c r="C62" s="123"/>
      <c r="D62" s="123"/>
      <c r="E62" s="123"/>
      <c r="F62" s="123"/>
    </row>
    <row r="63" spans="1:6" x14ac:dyDescent="0.25">
      <c r="A63" s="106"/>
      <c r="B63" s="105"/>
      <c r="C63" s="105"/>
      <c r="D63" s="105"/>
      <c r="E63" s="105"/>
      <c r="F63" s="105"/>
    </row>
    <row r="64" spans="1:6" x14ac:dyDescent="0.25">
      <c r="A64" s="117" t="s">
        <v>541</v>
      </c>
      <c r="B64" s="105"/>
      <c r="C64" s="105"/>
      <c r="D64" s="105"/>
      <c r="E64" s="105"/>
      <c r="F64" s="105"/>
    </row>
    <row r="65" spans="1:6" x14ac:dyDescent="0.25">
      <c r="A65" s="118" t="s">
        <v>542</v>
      </c>
      <c r="B65" s="105"/>
      <c r="C65" s="105"/>
      <c r="D65" s="105"/>
      <c r="E65" s="105"/>
      <c r="F65" s="105"/>
    </row>
    <row r="66" spans="1:6" x14ac:dyDescent="0.25">
      <c r="A66" s="118" t="s">
        <v>543</v>
      </c>
      <c r="B66" s="106"/>
      <c r="C66" s="47"/>
      <c r="D66" s="106"/>
      <c r="E66" s="106"/>
      <c r="F66" s="106"/>
    </row>
    <row r="67" spans="1:6" x14ac:dyDescent="0.2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  <pageSetUpPr fitToPage="1"/>
  </sheetPr>
  <dimension ref="A1:H45"/>
  <sheetViews>
    <sheetView showGridLines="0" tabSelected="1" zoomScale="75" zoomScaleNormal="75" workbookViewId="0">
      <selection sqref="A1:H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x14ac:dyDescent="0.25">
      <c r="A1" s="130" t="s">
        <v>123</v>
      </c>
      <c r="B1" s="131"/>
      <c r="C1" s="131"/>
      <c r="D1" s="131"/>
      <c r="E1" s="131"/>
      <c r="F1" s="131"/>
      <c r="G1" s="131"/>
      <c r="H1" s="132"/>
    </row>
    <row r="2" spans="1:8" x14ac:dyDescent="0.25">
      <c r="A2" s="133" t="str">
        <f>'Formato 1'!A2</f>
        <v>Universidad de Guanajuato</v>
      </c>
      <c r="B2" s="134"/>
      <c r="C2" s="134"/>
      <c r="D2" s="134"/>
      <c r="E2" s="134"/>
      <c r="F2" s="134"/>
      <c r="G2" s="134"/>
      <c r="H2" s="135"/>
    </row>
    <row r="3" spans="1:8" ht="15" customHeight="1" x14ac:dyDescent="0.25">
      <c r="A3" s="136" t="s">
        <v>124</v>
      </c>
      <c r="B3" s="137"/>
      <c r="C3" s="137"/>
      <c r="D3" s="137"/>
      <c r="E3" s="137"/>
      <c r="F3" s="137"/>
      <c r="G3" s="137"/>
      <c r="H3" s="138"/>
    </row>
    <row r="4" spans="1:8" ht="15" customHeight="1" x14ac:dyDescent="0.25">
      <c r="A4" s="136" t="s">
        <v>548</v>
      </c>
      <c r="B4" s="137"/>
      <c r="C4" s="137"/>
      <c r="D4" s="137"/>
      <c r="E4" s="137"/>
      <c r="F4" s="137"/>
      <c r="G4" s="137"/>
      <c r="H4" s="138"/>
    </row>
    <row r="5" spans="1:8" x14ac:dyDescent="0.25">
      <c r="A5" s="139" t="s">
        <v>2</v>
      </c>
      <c r="B5" s="140"/>
      <c r="C5" s="140"/>
      <c r="D5" s="140"/>
      <c r="E5" s="140"/>
      <c r="F5" s="140"/>
      <c r="G5" s="140"/>
      <c r="H5" s="141"/>
    </row>
    <row r="6" spans="1:8" ht="41.45" customHeight="1" x14ac:dyDescent="0.25">
      <c r="A6" s="5" t="s">
        <v>125</v>
      </c>
      <c r="B6" s="6" t="str">
        <f>'Formato 1'!C6</f>
        <v>31 de diciembre de 2025</v>
      </c>
      <c r="C6" s="5" t="s">
        <v>126</v>
      </c>
      <c r="D6" s="5" t="s">
        <v>127</v>
      </c>
      <c r="E6" s="5" t="s">
        <v>128</v>
      </c>
      <c r="F6" s="5" t="s">
        <v>129</v>
      </c>
      <c r="G6" s="5" t="s">
        <v>130</v>
      </c>
      <c r="H6" s="7" t="s">
        <v>131</v>
      </c>
    </row>
    <row r="7" spans="1:8" x14ac:dyDescent="0.25">
      <c r="A7" s="85"/>
      <c r="B7" s="86"/>
      <c r="C7" s="86"/>
      <c r="D7" s="86"/>
      <c r="E7" s="86"/>
      <c r="F7" s="86"/>
      <c r="G7" s="86"/>
      <c r="H7" s="86"/>
    </row>
    <row r="8" spans="1:8" x14ac:dyDescent="0.25">
      <c r="A8" s="8" t="s">
        <v>132</v>
      </c>
      <c r="B8" s="4">
        <v>0</v>
      </c>
      <c r="C8" s="4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</row>
    <row r="9" spans="1:8" ht="15.75" customHeight="1" x14ac:dyDescent="0.25">
      <c r="A9" s="87" t="s">
        <v>133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  <c r="H9" s="41">
        <v>0</v>
      </c>
    </row>
    <row r="10" spans="1:8" ht="17.25" customHeight="1" x14ac:dyDescent="0.25">
      <c r="A10" s="88" t="s">
        <v>134</v>
      </c>
      <c r="B10" s="89">
        <v>0</v>
      </c>
      <c r="C10" s="41">
        <v>0</v>
      </c>
      <c r="D10" s="89">
        <v>0</v>
      </c>
      <c r="E10" s="89">
        <v>0</v>
      </c>
      <c r="F10" s="89">
        <v>0</v>
      </c>
      <c r="G10" s="89">
        <v>0</v>
      </c>
      <c r="H10" s="89">
        <v>0</v>
      </c>
    </row>
    <row r="11" spans="1:8" x14ac:dyDescent="0.25">
      <c r="A11" s="88" t="s">
        <v>135</v>
      </c>
      <c r="B11" s="89">
        <v>0</v>
      </c>
      <c r="C11" s="41">
        <v>0</v>
      </c>
      <c r="D11" s="89">
        <v>0</v>
      </c>
      <c r="E11" s="89">
        <v>0</v>
      </c>
      <c r="F11" s="89">
        <v>0</v>
      </c>
      <c r="G11" s="41">
        <v>0</v>
      </c>
      <c r="H11" s="41">
        <v>0</v>
      </c>
    </row>
    <row r="12" spans="1:8" ht="16.5" customHeight="1" x14ac:dyDescent="0.25">
      <c r="A12" s="88" t="s">
        <v>136</v>
      </c>
      <c r="B12" s="89">
        <v>0</v>
      </c>
      <c r="C12" s="41">
        <v>0</v>
      </c>
      <c r="D12" s="89">
        <v>0</v>
      </c>
      <c r="E12" s="89">
        <v>0</v>
      </c>
      <c r="F12" s="89">
        <v>0</v>
      </c>
      <c r="G12" s="41">
        <v>0</v>
      </c>
      <c r="H12" s="41">
        <v>0</v>
      </c>
    </row>
    <row r="13" spans="1:8" x14ac:dyDescent="0.25">
      <c r="A13" s="87" t="s">
        <v>137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  <c r="H13" s="41">
        <v>0</v>
      </c>
    </row>
    <row r="14" spans="1:8" x14ac:dyDescent="0.25">
      <c r="A14" s="88" t="s">
        <v>138</v>
      </c>
      <c r="B14" s="89">
        <v>0</v>
      </c>
      <c r="C14" s="41">
        <v>0</v>
      </c>
      <c r="D14" s="89">
        <v>0</v>
      </c>
      <c r="E14" s="89">
        <v>0</v>
      </c>
      <c r="F14" s="89">
        <v>0</v>
      </c>
      <c r="G14" s="41">
        <v>0</v>
      </c>
      <c r="H14" s="41">
        <v>0</v>
      </c>
    </row>
    <row r="15" spans="1:8" ht="15" customHeight="1" x14ac:dyDescent="0.25">
      <c r="A15" s="88" t="s">
        <v>139</v>
      </c>
      <c r="B15" s="89">
        <v>0</v>
      </c>
      <c r="C15" s="41">
        <v>0</v>
      </c>
      <c r="D15" s="89">
        <v>0</v>
      </c>
      <c r="E15" s="89">
        <v>0</v>
      </c>
      <c r="F15" s="89">
        <v>0</v>
      </c>
      <c r="G15" s="41">
        <v>0</v>
      </c>
      <c r="H15" s="41">
        <v>0</v>
      </c>
    </row>
    <row r="16" spans="1:8" x14ac:dyDescent="0.25">
      <c r="A16" s="88" t="s">
        <v>140</v>
      </c>
      <c r="B16" s="89">
        <v>0</v>
      </c>
      <c r="C16" s="41">
        <v>0</v>
      </c>
      <c r="D16" s="89">
        <v>0</v>
      </c>
      <c r="E16" s="89">
        <v>0</v>
      </c>
      <c r="F16" s="89">
        <v>0</v>
      </c>
      <c r="G16" s="41">
        <v>0</v>
      </c>
      <c r="H16" s="41">
        <v>0</v>
      </c>
    </row>
    <row r="17" spans="1:8" x14ac:dyDescent="0.25">
      <c r="A17" s="90"/>
      <c r="B17" s="74"/>
      <c r="C17" s="74"/>
      <c r="D17" s="74"/>
      <c r="E17" s="74"/>
      <c r="F17" s="74"/>
      <c r="G17" s="74"/>
      <c r="H17" s="74"/>
    </row>
    <row r="18" spans="1:8" x14ac:dyDescent="0.25">
      <c r="A18" s="8" t="s">
        <v>141</v>
      </c>
      <c r="B18" s="4">
        <v>1302249478</v>
      </c>
      <c r="C18" s="91"/>
      <c r="D18" s="91"/>
      <c r="E18" s="91"/>
      <c r="F18" s="4">
        <v>1207914040</v>
      </c>
      <c r="G18" s="91"/>
      <c r="H18" s="91"/>
    </row>
    <row r="19" spans="1:8" ht="16.5" customHeight="1" x14ac:dyDescent="0.25">
      <c r="A19" s="90"/>
      <c r="B19" s="74"/>
      <c r="C19" s="74"/>
      <c r="D19" s="74"/>
      <c r="E19" s="74"/>
      <c r="F19" s="74"/>
      <c r="G19" s="74"/>
      <c r="H19" s="74"/>
    </row>
    <row r="20" spans="1:8" ht="14.45" customHeight="1" x14ac:dyDescent="0.25">
      <c r="A20" s="8" t="s">
        <v>142</v>
      </c>
      <c r="B20" s="4">
        <v>1302249478</v>
      </c>
      <c r="C20" s="4">
        <v>0</v>
      </c>
      <c r="D20" s="4">
        <v>0</v>
      </c>
      <c r="E20" s="4">
        <v>0</v>
      </c>
      <c r="F20" s="4">
        <v>1207914040</v>
      </c>
      <c r="G20" s="4">
        <v>0</v>
      </c>
      <c r="H20" s="4">
        <v>0</v>
      </c>
    </row>
    <row r="21" spans="1:8" ht="16.5" customHeight="1" x14ac:dyDescent="0.25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25">
      <c r="A22" s="8" t="s">
        <v>143</v>
      </c>
      <c r="B22" s="4">
        <v>0</v>
      </c>
      <c r="C22" s="4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</row>
    <row r="23" spans="1:8" ht="15" customHeight="1" x14ac:dyDescent="0.25">
      <c r="A23" s="92" t="s">
        <v>144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</row>
    <row r="24" spans="1:8" ht="15" customHeight="1" x14ac:dyDescent="0.25">
      <c r="A24" s="92" t="s">
        <v>145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  <c r="H24" s="41">
        <v>0</v>
      </c>
    </row>
    <row r="25" spans="1:8" x14ac:dyDescent="0.25">
      <c r="A25" s="92" t="s">
        <v>146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  <c r="H25" s="41">
        <v>0</v>
      </c>
    </row>
    <row r="26" spans="1:8" ht="16.5" customHeight="1" x14ac:dyDescent="0.2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25">
      <c r="A27" s="8" t="s">
        <v>147</v>
      </c>
      <c r="B27" s="4">
        <v>0</v>
      </c>
      <c r="C27" s="4">
        <v>0</v>
      </c>
      <c r="D27" s="4">
        <v>0</v>
      </c>
      <c r="E27" s="4">
        <v>0</v>
      </c>
      <c r="F27" s="4">
        <v>0</v>
      </c>
      <c r="G27" s="4">
        <v>0</v>
      </c>
      <c r="H27" s="4">
        <v>0</v>
      </c>
    </row>
    <row r="28" spans="1:8" ht="15" customHeight="1" x14ac:dyDescent="0.25">
      <c r="A28" s="92" t="s">
        <v>148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  <c r="H28" s="41">
        <v>0</v>
      </c>
    </row>
    <row r="29" spans="1:8" ht="15" customHeight="1" x14ac:dyDescent="0.25">
      <c r="A29" s="92" t="s">
        <v>149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  <c r="H29" s="41">
        <v>0</v>
      </c>
    </row>
    <row r="30" spans="1:8" ht="15.75" customHeight="1" x14ac:dyDescent="0.25">
      <c r="A30" s="92" t="s">
        <v>150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  <c r="H30" s="41">
        <v>0</v>
      </c>
    </row>
    <row r="31" spans="1:8" ht="15" customHeight="1" x14ac:dyDescent="0.25">
      <c r="A31" s="10" t="s">
        <v>151</v>
      </c>
      <c r="B31" s="48"/>
      <c r="C31" s="48"/>
      <c r="D31" s="48"/>
      <c r="E31" s="48"/>
      <c r="F31" s="48"/>
      <c r="G31" s="48"/>
      <c r="H31" s="48"/>
    </row>
    <row r="32" spans="1:8" x14ac:dyDescent="0.25">
      <c r="A32" s="54"/>
    </row>
    <row r="33" spans="1:8" ht="14.45" customHeight="1" x14ac:dyDescent="0.25">
      <c r="A33" s="142" t="s">
        <v>152</v>
      </c>
      <c r="B33" s="142"/>
      <c r="C33" s="142"/>
      <c r="D33" s="142"/>
      <c r="E33" s="142"/>
      <c r="F33" s="142"/>
      <c r="G33" s="142"/>
      <c r="H33" s="142"/>
    </row>
    <row r="34" spans="1:8" ht="14.45" customHeight="1" x14ac:dyDescent="0.25">
      <c r="A34" s="142"/>
      <c r="B34" s="142"/>
      <c r="C34" s="142"/>
      <c r="D34" s="142"/>
      <c r="E34" s="142"/>
      <c r="F34" s="142"/>
      <c r="G34" s="142"/>
      <c r="H34" s="142"/>
    </row>
    <row r="35" spans="1:8" ht="14.45" customHeight="1" x14ac:dyDescent="0.25">
      <c r="A35" s="142"/>
      <c r="B35" s="142"/>
      <c r="C35" s="142"/>
      <c r="D35" s="142"/>
      <c r="E35" s="142"/>
      <c r="F35" s="142"/>
      <c r="G35" s="142"/>
      <c r="H35" s="142"/>
    </row>
    <row r="36" spans="1:8" ht="14.45" customHeight="1" x14ac:dyDescent="0.25">
      <c r="A36" s="142"/>
      <c r="B36" s="142"/>
      <c r="C36" s="142"/>
      <c r="D36" s="142"/>
      <c r="E36" s="142"/>
      <c r="F36" s="142"/>
      <c r="G36" s="142"/>
      <c r="H36" s="142"/>
    </row>
    <row r="37" spans="1:8" ht="14.45" customHeight="1" x14ac:dyDescent="0.25">
      <c r="A37" s="142"/>
      <c r="B37" s="142"/>
      <c r="C37" s="142"/>
      <c r="D37" s="142"/>
      <c r="E37" s="142"/>
      <c r="F37" s="142"/>
      <c r="G37" s="142"/>
      <c r="H37" s="142"/>
    </row>
    <row r="38" spans="1:8" x14ac:dyDescent="0.25">
      <c r="A38" s="54"/>
    </row>
    <row r="39" spans="1:8" ht="45" x14ac:dyDescent="0.25">
      <c r="A39" s="5" t="s">
        <v>153</v>
      </c>
      <c r="B39" s="5" t="s">
        <v>154</v>
      </c>
      <c r="C39" s="5" t="s">
        <v>155</v>
      </c>
      <c r="D39" s="5" t="s">
        <v>156</v>
      </c>
      <c r="E39" s="5" t="s">
        <v>157</v>
      </c>
      <c r="F39" s="7" t="s">
        <v>158</v>
      </c>
    </row>
    <row r="40" spans="1:8" x14ac:dyDescent="0.25">
      <c r="A40" s="39"/>
      <c r="B40" s="47"/>
      <c r="C40" s="47"/>
      <c r="D40" s="47"/>
      <c r="E40" s="47"/>
      <c r="F40" s="47"/>
    </row>
    <row r="41" spans="1:8" x14ac:dyDescent="0.25">
      <c r="A41" s="8" t="s">
        <v>159</v>
      </c>
      <c r="B41" s="4">
        <f>SUM(B42:B44)</f>
        <v>0</v>
      </c>
      <c r="C41" s="4">
        <f>SUM(C42:C44)</f>
        <v>0</v>
      </c>
      <c r="D41" s="4">
        <f>SUM(D42:D44)</f>
        <v>0</v>
      </c>
      <c r="E41" s="4">
        <f>SUM(E42:E44)</f>
        <v>0</v>
      </c>
      <c r="F41" s="4">
        <f>SUM(F42:F44)</f>
        <v>0</v>
      </c>
    </row>
    <row r="42" spans="1:8" x14ac:dyDescent="0.25">
      <c r="A42" s="92" t="s">
        <v>160</v>
      </c>
      <c r="B42" s="41">
        <v>0</v>
      </c>
      <c r="C42" s="41">
        <v>0</v>
      </c>
      <c r="D42" s="41">
        <v>0</v>
      </c>
      <c r="E42" s="41">
        <v>0</v>
      </c>
      <c r="F42" s="41">
        <v>0</v>
      </c>
      <c r="G42" s="57"/>
    </row>
    <row r="43" spans="1:8" x14ac:dyDescent="0.25">
      <c r="A43" s="92" t="s">
        <v>161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57"/>
    </row>
    <row r="44" spans="1:8" x14ac:dyDescent="0.25">
      <c r="A44" s="92" t="s">
        <v>162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57"/>
    </row>
    <row r="45" spans="1:8" x14ac:dyDescent="0.25">
      <c r="A45" s="11" t="s">
        <v>151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B17:B30 G11:H21 C8:C22 D17:F21" xr:uid="{C1FC9366-E2A2-44FF-A1C3-96F3D02567EB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 B41:F4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  <pageSetUpPr fitToPage="1"/>
  </sheetPr>
  <dimension ref="A1:K21"/>
  <sheetViews>
    <sheetView showGridLines="0" zoomScale="75" zoomScaleNormal="75" workbookViewId="0">
      <selection activeCell="A9" sqref="A9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x14ac:dyDescent="0.25">
      <c r="A1" s="130" t="s">
        <v>163</v>
      </c>
      <c r="B1" s="131"/>
      <c r="C1" s="131"/>
      <c r="D1" s="131"/>
      <c r="E1" s="131"/>
      <c r="F1" s="131"/>
      <c r="G1" s="131"/>
      <c r="H1" s="131"/>
      <c r="I1" s="131"/>
      <c r="J1" s="131"/>
      <c r="K1" s="132"/>
    </row>
    <row r="2" spans="1:11" ht="14.45" customHeight="1" x14ac:dyDescent="0.25">
      <c r="A2" s="133" t="str">
        <f>'Formato 1'!A2</f>
        <v>Universidad de Guanajuato</v>
      </c>
      <c r="B2" s="134"/>
      <c r="C2" s="134"/>
      <c r="D2" s="134"/>
      <c r="E2" s="134"/>
      <c r="F2" s="134"/>
      <c r="G2" s="134"/>
      <c r="H2" s="134"/>
      <c r="I2" s="134"/>
      <c r="J2" s="134"/>
      <c r="K2" s="135"/>
    </row>
    <row r="3" spans="1:11" x14ac:dyDescent="0.25">
      <c r="A3" s="136" t="s">
        <v>164</v>
      </c>
      <c r="B3" s="137"/>
      <c r="C3" s="137"/>
      <c r="D3" s="137"/>
      <c r="E3" s="137"/>
      <c r="F3" s="137"/>
      <c r="G3" s="137"/>
      <c r="H3" s="137"/>
      <c r="I3" s="137"/>
      <c r="J3" s="137"/>
      <c r="K3" s="138"/>
    </row>
    <row r="4" spans="1:11" x14ac:dyDescent="0.25">
      <c r="A4" s="136" t="str">
        <f>'Formato 2'!A4</f>
        <v>Del 1 de enero al 31 de marzo de 2026</v>
      </c>
      <c r="B4" s="137"/>
      <c r="C4" s="137"/>
      <c r="D4" s="137"/>
      <c r="E4" s="137"/>
      <c r="F4" s="137"/>
      <c r="G4" s="137"/>
      <c r="H4" s="137"/>
      <c r="I4" s="137"/>
      <c r="J4" s="137"/>
      <c r="K4" s="138"/>
    </row>
    <row r="5" spans="1:11" x14ac:dyDescent="0.25">
      <c r="A5" s="139" t="s">
        <v>2</v>
      </c>
      <c r="B5" s="140"/>
      <c r="C5" s="140"/>
      <c r="D5" s="140"/>
      <c r="E5" s="140"/>
      <c r="F5" s="140"/>
      <c r="G5" s="140"/>
      <c r="H5" s="140"/>
      <c r="I5" s="140"/>
      <c r="J5" s="140"/>
      <c r="K5" s="141"/>
    </row>
    <row r="6" spans="1:11" ht="72.75" customHeight="1" x14ac:dyDescent="0.25">
      <c r="A6" s="7" t="s">
        <v>165</v>
      </c>
      <c r="B6" s="7" t="s">
        <v>166</v>
      </c>
      <c r="C6" s="7" t="s">
        <v>167</v>
      </c>
      <c r="D6" s="7" t="s">
        <v>168</v>
      </c>
      <c r="E6" s="7" t="s">
        <v>169</v>
      </c>
      <c r="F6" s="7" t="s">
        <v>170</v>
      </c>
      <c r="G6" s="7" t="s">
        <v>171</v>
      </c>
      <c r="H6" s="7" t="s">
        <v>172</v>
      </c>
      <c r="I6" s="1" t="s">
        <v>173</v>
      </c>
      <c r="J6" s="1" t="s">
        <v>174</v>
      </c>
      <c r="K6" s="1" t="s">
        <v>175</v>
      </c>
    </row>
    <row r="7" spans="1:11" x14ac:dyDescent="0.2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25">
      <c r="A8" s="2" t="s">
        <v>176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25">
      <c r="A9" s="83" t="s">
        <v>555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25">
      <c r="A10" s="83" t="s">
        <v>177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25">
      <c r="A11" s="83" t="s">
        <v>178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25">
      <c r="A12" s="83" t="s">
        <v>179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25">
      <c r="A13" s="104" t="s">
        <v>151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25">
      <c r="A14" s="2" t="s">
        <v>180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25">
      <c r="A15" s="83" t="s">
        <v>181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25">
      <c r="A16" s="83" t="s">
        <v>182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25">
      <c r="A17" s="83" t="s">
        <v>183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25">
      <c r="A18" s="83" t="s">
        <v>184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25">
      <c r="A19" s="104" t="s">
        <v>151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25">
      <c r="A20" s="2" t="s">
        <v>185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2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  <pageSetUpPr fitToPage="1"/>
  </sheetPr>
  <dimension ref="A1:D75"/>
  <sheetViews>
    <sheetView showGridLines="0" zoomScale="75" zoomScaleNormal="75" workbookViewId="0">
      <selection sqref="A1:D1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x14ac:dyDescent="0.25">
      <c r="A1" s="130" t="s">
        <v>186</v>
      </c>
      <c r="B1" s="131"/>
      <c r="C1" s="131"/>
      <c r="D1" s="132"/>
    </row>
    <row r="2" spans="1:4" x14ac:dyDescent="0.25">
      <c r="A2" s="133" t="str">
        <f>'Formato 1'!A2</f>
        <v>Universidad de Guanajuato</v>
      </c>
      <c r="B2" s="134"/>
      <c r="C2" s="134"/>
      <c r="D2" s="135"/>
    </row>
    <row r="3" spans="1:4" x14ac:dyDescent="0.25">
      <c r="A3" s="136" t="s">
        <v>187</v>
      </c>
      <c r="B3" s="137"/>
      <c r="C3" s="137"/>
      <c r="D3" s="138"/>
    </row>
    <row r="4" spans="1:4" x14ac:dyDescent="0.25">
      <c r="A4" s="136" t="str">
        <f>'Formato 3'!A4</f>
        <v>Del 1 de enero al 31 de marzo de 2026</v>
      </c>
      <c r="B4" s="137"/>
      <c r="C4" s="137"/>
      <c r="D4" s="138"/>
    </row>
    <row r="5" spans="1:4" x14ac:dyDescent="0.25">
      <c r="A5" s="139" t="s">
        <v>2</v>
      </c>
      <c r="B5" s="140"/>
      <c r="C5" s="140"/>
      <c r="D5" s="141"/>
    </row>
    <row r="6" spans="1:4" ht="15" customHeight="1" x14ac:dyDescent="0.25"/>
    <row r="7" spans="1:4" ht="30" x14ac:dyDescent="0.25">
      <c r="A7" s="12" t="s">
        <v>5</v>
      </c>
      <c r="B7" s="7" t="s">
        <v>188</v>
      </c>
      <c r="C7" s="7" t="s">
        <v>189</v>
      </c>
      <c r="D7" s="7" t="s">
        <v>190</v>
      </c>
    </row>
    <row r="8" spans="1:4" x14ac:dyDescent="0.25">
      <c r="A8" s="3" t="s">
        <v>191</v>
      </c>
      <c r="B8" s="13">
        <f>SUM(B9:B11)</f>
        <v>4435551486</v>
      </c>
      <c r="C8" s="13">
        <f>SUM(C9:C11)</f>
        <v>1337325127.4200001</v>
      </c>
      <c r="D8" s="13">
        <f>SUM(D9:D11)</f>
        <v>1337325127.4200001</v>
      </c>
    </row>
    <row r="9" spans="1:4" x14ac:dyDescent="0.25">
      <c r="A9" s="51" t="s">
        <v>192</v>
      </c>
      <c r="B9" s="77">
        <v>1969321176</v>
      </c>
      <c r="C9" s="77">
        <v>547435403.66000009</v>
      </c>
      <c r="D9" s="77">
        <v>547435403.66000009</v>
      </c>
    </row>
    <row r="10" spans="1:4" x14ac:dyDescent="0.25">
      <c r="A10" s="51" t="s">
        <v>193</v>
      </c>
      <c r="B10" s="77">
        <v>2466230310</v>
      </c>
      <c r="C10" s="77">
        <v>789889723.75999999</v>
      </c>
      <c r="D10" s="77">
        <v>789889723.75999999</v>
      </c>
    </row>
    <row r="11" spans="1:4" x14ac:dyDescent="0.25">
      <c r="A11" s="51" t="s">
        <v>194</v>
      </c>
      <c r="B11" s="77">
        <v>0</v>
      </c>
      <c r="C11" s="77">
        <v>0</v>
      </c>
      <c r="D11" s="77">
        <v>0</v>
      </c>
    </row>
    <row r="12" spans="1:4" x14ac:dyDescent="0.25">
      <c r="A12" s="40"/>
      <c r="B12" s="74"/>
      <c r="C12" s="74"/>
      <c r="D12" s="74"/>
    </row>
    <row r="13" spans="1:4" x14ac:dyDescent="0.25">
      <c r="A13" s="3" t="s">
        <v>195</v>
      </c>
      <c r="B13" s="13">
        <f>SUM(B14:B15)</f>
        <v>4435551486</v>
      </c>
      <c r="C13" s="13">
        <f>SUM(C14:C15)</f>
        <v>954094927.19999981</v>
      </c>
      <c r="D13" s="13">
        <f>SUM(D14:D15)</f>
        <v>930240456.91000009</v>
      </c>
    </row>
    <row r="14" spans="1:4" x14ac:dyDescent="0.25">
      <c r="A14" s="51" t="s">
        <v>196</v>
      </c>
      <c r="B14" s="77">
        <v>1969321176</v>
      </c>
      <c r="C14" s="77">
        <v>363884756.75999981</v>
      </c>
      <c r="D14" s="77">
        <v>350408399.07999998</v>
      </c>
    </row>
    <row r="15" spans="1:4" x14ac:dyDescent="0.25">
      <c r="A15" s="51" t="s">
        <v>197</v>
      </c>
      <c r="B15" s="77">
        <v>2466230310</v>
      </c>
      <c r="C15" s="77">
        <v>590210170.44000006</v>
      </c>
      <c r="D15" s="77">
        <v>579832057.83000004</v>
      </c>
    </row>
    <row r="16" spans="1:4" x14ac:dyDescent="0.25">
      <c r="A16" s="40"/>
      <c r="B16" s="74"/>
      <c r="C16" s="74"/>
      <c r="D16" s="74"/>
    </row>
    <row r="17" spans="1:4" x14ac:dyDescent="0.25">
      <c r="A17" s="3" t="s">
        <v>198</v>
      </c>
      <c r="B17" s="14">
        <v>0</v>
      </c>
      <c r="C17" s="13">
        <f>SUM(C18:C19)</f>
        <v>82418279.829999983</v>
      </c>
      <c r="D17" s="13">
        <f>SUM(D18:D19)</f>
        <v>80794354.539999992</v>
      </c>
    </row>
    <row r="18" spans="1:4" x14ac:dyDescent="0.25">
      <c r="A18" s="51" t="s">
        <v>199</v>
      </c>
      <c r="B18" s="15">
        <v>0</v>
      </c>
      <c r="C18" s="41">
        <v>14875675.689999988</v>
      </c>
      <c r="D18" s="41">
        <v>13352270.58</v>
      </c>
    </row>
    <row r="19" spans="1:4" x14ac:dyDescent="0.25">
      <c r="A19" s="51" t="s">
        <v>200</v>
      </c>
      <c r="B19" s="15">
        <v>0</v>
      </c>
      <c r="C19" s="41">
        <v>67542604.140000001</v>
      </c>
      <c r="D19" s="41">
        <v>67442083.959999993</v>
      </c>
    </row>
    <row r="20" spans="1:4" x14ac:dyDescent="0.25">
      <c r="A20" s="40"/>
      <c r="B20" s="74"/>
      <c r="C20" s="74"/>
      <c r="D20" s="74"/>
    </row>
    <row r="21" spans="1:4" x14ac:dyDescent="0.25">
      <c r="A21" s="3" t="s">
        <v>201</v>
      </c>
      <c r="B21" s="13">
        <f>+B8-B13+B17</f>
        <v>0</v>
      </c>
      <c r="C21" s="13">
        <f>+C8-C13+C17</f>
        <v>465648480.05000025</v>
      </c>
      <c r="D21" s="13">
        <f>+D8-D13+D17</f>
        <v>487879025.04999995</v>
      </c>
    </row>
    <row r="22" spans="1:4" x14ac:dyDescent="0.25">
      <c r="A22" s="3"/>
      <c r="B22" s="74"/>
      <c r="C22" s="74"/>
      <c r="D22" s="74"/>
    </row>
    <row r="23" spans="1:4" x14ac:dyDescent="0.25">
      <c r="A23" s="3" t="s">
        <v>202</v>
      </c>
      <c r="B23" s="13">
        <f>+B21-B11</f>
        <v>0</v>
      </c>
      <c r="C23" s="13">
        <f>+C21-C11</f>
        <v>465648480.05000025</v>
      </c>
      <c r="D23" s="13">
        <f>+D21-D11</f>
        <v>487879025.04999995</v>
      </c>
    </row>
    <row r="24" spans="1:4" x14ac:dyDescent="0.25">
      <c r="A24" s="3"/>
      <c r="B24" s="16"/>
      <c r="C24" s="16"/>
      <c r="D24" s="16"/>
    </row>
    <row r="25" spans="1:4" x14ac:dyDescent="0.25">
      <c r="A25" s="17" t="s">
        <v>203</v>
      </c>
      <c r="B25" s="13">
        <f>+B23-B17</f>
        <v>0</v>
      </c>
      <c r="C25" s="13">
        <f>+C23-C17</f>
        <v>383230200.22000027</v>
      </c>
      <c r="D25" s="13">
        <f>+D23-D17</f>
        <v>407084670.50999999</v>
      </c>
    </row>
    <row r="26" spans="1:4" x14ac:dyDescent="0.25">
      <c r="A26" s="18"/>
      <c r="B26" s="65"/>
      <c r="C26" s="65"/>
      <c r="D26" s="65"/>
    </row>
    <row r="27" spans="1:4" x14ac:dyDescent="0.25">
      <c r="A27" s="54"/>
    </row>
    <row r="28" spans="1:4" x14ac:dyDescent="0.25">
      <c r="A28" s="12" t="s">
        <v>5</v>
      </c>
      <c r="B28" s="7" t="s">
        <v>204</v>
      </c>
      <c r="C28" s="7" t="s">
        <v>189</v>
      </c>
      <c r="D28" s="7" t="s">
        <v>205</v>
      </c>
    </row>
    <row r="29" spans="1:4" x14ac:dyDescent="0.25">
      <c r="A29" s="3" t="s">
        <v>206</v>
      </c>
      <c r="B29" s="4">
        <v>0</v>
      </c>
      <c r="C29" s="4">
        <v>0</v>
      </c>
      <c r="D29" s="4">
        <v>0</v>
      </c>
    </row>
    <row r="30" spans="1:4" x14ac:dyDescent="0.25">
      <c r="A30" s="51" t="s">
        <v>207</v>
      </c>
      <c r="B30" s="41">
        <v>0</v>
      </c>
      <c r="C30" s="41">
        <v>0</v>
      </c>
      <c r="D30" s="41">
        <v>0</v>
      </c>
    </row>
    <row r="31" spans="1:4" x14ac:dyDescent="0.25">
      <c r="A31" s="51" t="s">
        <v>208</v>
      </c>
      <c r="B31" s="41">
        <v>0</v>
      </c>
      <c r="C31" s="41">
        <v>0</v>
      </c>
      <c r="D31" s="41">
        <v>0</v>
      </c>
    </row>
    <row r="32" spans="1:4" x14ac:dyDescent="0.25">
      <c r="A32" s="39"/>
      <c r="B32" s="43"/>
      <c r="C32" s="43"/>
      <c r="D32" s="43"/>
    </row>
    <row r="33" spans="1:4" ht="14.45" customHeight="1" x14ac:dyDescent="0.25">
      <c r="A33" s="3" t="s">
        <v>209</v>
      </c>
      <c r="B33" s="4">
        <f>+B25+B29</f>
        <v>0</v>
      </c>
      <c r="C33" s="4">
        <f>+C25+C29</f>
        <v>383230200.22000027</v>
      </c>
      <c r="D33" s="4">
        <f>+D25+D29</f>
        <v>407084670.50999999</v>
      </c>
    </row>
    <row r="34" spans="1:4" ht="14.45" customHeight="1" x14ac:dyDescent="0.25">
      <c r="A34" s="49"/>
      <c r="B34" s="50"/>
      <c r="C34" s="50"/>
      <c r="D34" s="50"/>
    </row>
    <row r="35" spans="1:4" ht="14.45" customHeight="1" x14ac:dyDescent="0.25">
      <c r="A35" s="54"/>
    </row>
    <row r="36" spans="1:4" ht="30" x14ac:dyDescent="0.25">
      <c r="A36" s="12" t="s">
        <v>5</v>
      </c>
      <c r="B36" s="7" t="s">
        <v>188</v>
      </c>
      <c r="C36" s="7" t="s">
        <v>189</v>
      </c>
      <c r="D36" s="7" t="s">
        <v>190</v>
      </c>
    </row>
    <row r="37" spans="1:4" ht="14.45" customHeight="1" x14ac:dyDescent="0.25">
      <c r="A37" s="3" t="s">
        <v>210</v>
      </c>
      <c r="B37" s="4">
        <f>+B38+B39</f>
        <v>0</v>
      </c>
      <c r="C37" s="4">
        <f>+C38+C39</f>
        <v>0</v>
      </c>
      <c r="D37" s="4">
        <f>+D38+D39</f>
        <v>0</v>
      </c>
    </row>
    <row r="38" spans="1:4" x14ac:dyDescent="0.25">
      <c r="A38" s="51" t="s">
        <v>211</v>
      </c>
      <c r="B38" s="41">
        <v>0</v>
      </c>
      <c r="C38" s="41">
        <v>0</v>
      </c>
      <c r="D38" s="41">
        <v>0</v>
      </c>
    </row>
    <row r="39" spans="1:4" x14ac:dyDescent="0.25">
      <c r="A39" s="51" t="s">
        <v>212</v>
      </c>
      <c r="B39" s="41">
        <v>0</v>
      </c>
      <c r="C39" s="41">
        <v>0</v>
      </c>
      <c r="D39" s="41">
        <v>0</v>
      </c>
    </row>
    <row r="40" spans="1:4" x14ac:dyDescent="0.25">
      <c r="A40" s="3" t="s">
        <v>213</v>
      </c>
      <c r="B40" s="4">
        <f>+B41+B42</f>
        <v>0</v>
      </c>
      <c r="C40" s="4">
        <f>+C41+C42</f>
        <v>0</v>
      </c>
      <c r="D40" s="4">
        <f>+D41+D42</f>
        <v>0</v>
      </c>
    </row>
    <row r="41" spans="1:4" x14ac:dyDescent="0.25">
      <c r="A41" s="51" t="s">
        <v>214</v>
      </c>
      <c r="B41" s="41">
        <v>0</v>
      </c>
      <c r="C41" s="41">
        <v>0</v>
      </c>
      <c r="D41" s="41">
        <v>0</v>
      </c>
    </row>
    <row r="42" spans="1:4" x14ac:dyDescent="0.25">
      <c r="A42" s="51" t="s">
        <v>215</v>
      </c>
      <c r="B42" s="41">
        <v>0</v>
      </c>
      <c r="C42" s="41">
        <v>0</v>
      </c>
      <c r="D42" s="41">
        <v>0</v>
      </c>
    </row>
    <row r="43" spans="1:4" x14ac:dyDescent="0.25">
      <c r="A43" s="39"/>
      <c r="B43" s="43"/>
      <c r="C43" s="43"/>
      <c r="D43" s="43"/>
    </row>
    <row r="44" spans="1:4" x14ac:dyDescent="0.25">
      <c r="A44" s="3" t="s">
        <v>216</v>
      </c>
      <c r="B44" s="4">
        <f>+B37-B40</f>
        <v>0</v>
      </c>
      <c r="C44" s="4">
        <f>+C37-C40</f>
        <v>0</v>
      </c>
      <c r="D44" s="4">
        <f>+D37-D40</f>
        <v>0</v>
      </c>
    </row>
    <row r="45" spans="1:4" x14ac:dyDescent="0.25">
      <c r="A45" s="19"/>
      <c r="B45" s="50"/>
      <c r="C45" s="50"/>
      <c r="D45" s="50"/>
    </row>
    <row r="47" spans="1:4" ht="30" x14ac:dyDescent="0.25">
      <c r="A47" s="12" t="s">
        <v>5</v>
      </c>
      <c r="B47" s="7" t="s">
        <v>188</v>
      </c>
      <c r="C47" s="7" t="s">
        <v>189</v>
      </c>
      <c r="D47" s="7" t="s">
        <v>190</v>
      </c>
    </row>
    <row r="48" spans="1:4" x14ac:dyDescent="0.25">
      <c r="A48" s="78" t="s">
        <v>217</v>
      </c>
      <c r="B48" s="79">
        <v>1969321176</v>
      </c>
      <c r="C48" s="79">
        <v>547435403.66000009</v>
      </c>
      <c r="D48" s="79">
        <v>547435403.66000009</v>
      </c>
    </row>
    <row r="49" spans="1:4" x14ac:dyDescent="0.25">
      <c r="A49" s="20" t="s">
        <v>218</v>
      </c>
      <c r="B49" s="4">
        <f>+B38-B41</f>
        <v>0</v>
      </c>
      <c r="C49" s="4">
        <f>+C38-C41</f>
        <v>0</v>
      </c>
      <c r="D49" s="4">
        <f>+D38-D41</f>
        <v>0</v>
      </c>
    </row>
    <row r="50" spans="1:4" x14ac:dyDescent="0.25">
      <c r="A50" s="80" t="s">
        <v>211</v>
      </c>
      <c r="B50" s="41">
        <v>0</v>
      </c>
      <c r="C50" s="41">
        <v>0</v>
      </c>
      <c r="D50" s="41">
        <v>0</v>
      </c>
    </row>
    <row r="51" spans="1:4" x14ac:dyDescent="0.25">
      <c r="A51" s="80" t="s">
        <v>214</v>
      </c>
      <c r="B51" s="41">
        <v>0</v>
      </c>
      <c r="C51" s="41">
        <v>0</v>
      </c>
      <c r="D51" s="41">
        <v>0</v>
      </c>
    </row>
    <row r="52" spans="1:4" x14ac:dyDescent="0.25">
      <c r="A52" s="39"/>
      <c r="B52" s="43"/>
      <c r="C52" s="43"/>
      <c r="D52" s="43"/>
    </row>
    <row r="53" spans="1:4" x14ac:dyDescent="0.25">
      <c r="A53" s="51" t="s">
        <v>196</v>
      </c>
      <c r="B53" s="41">
        <v>1969321176</v>
      </c>
      <c r="C53" s="41">
        <v>363884756.75999981</v>
      </c>
      <c r="D53" s="41">
        <v>350408399.07999998</v>
      </c>
    </row>
    <row r="54" spans="1:4" x14ac:dyDescent="0.25">
      <c r="A54" s="39"/>
      <c r="B54" s="43"/>
      <c r="C54" s="43"/>
      <c r="D54" s="43"/>
    </row>
    <row r="55" spans="1:4" x14ac:dyDescent="0.25">
      <c r="A55" s="51" t="s">
        <v>199</v>
      </c>
      <c r="B55" s="21">
        <v>0</v>
      </c>
      <c r="C55" s="41">
        <v>14875675.689999988</v>
      </c>
      <c r="D55" s="41">
        <v>13352270.58</v>
      </c>
    </row>
    <row r="56" spans="1:4" x14ac:dyDescent="0.25">
      <c r="A56" s="39"/>
      <c r="B56" s="43"/>
      <c r="C56" s="43"/>
      <c r="D56" s="43"/>
    </row>
    <row r="57" spans="1:4" x14ac:dyDescent="0.25">
      <c r="A57" s="17" t="s">
        <v>219</v>
      </c>
      <c r="B57" s="4">
        <f>+B48+B49-B53+B55</f>
        <v>0</v>
      </c>
      <c r="C57" s="4">
        <f>+C48+C49-C53+C55</f>
        <v>198426322.59000027</v>
      </c>
      <c r="D57" s="4">
        <f>+D48+D49-D53+D55</f>
        <v>210379275.16000012</v>
      </c>
    </row>
    <row r="58" spans="1:4" x14ac:dyDescent="0.25">
      <c r="A58" s="22"/>
      <c r="B58" s="23"/>
      <c r="C58" s="23"/>
      <c r="D58" s="23"/>
    </row>
    <row r="59" spans="1:4" x14ac:dyDescent="0.25">
      <c r="A59" s="17" t="s">
        <v>220</v>
      </c>
      <c r="B59" s="4">
        <f>+B57-B49</f>
        <v>0</v>
      </c>
      <c r="C59" s="4">
        <f>+C57-C49</f>
        <v>198426322.59000027</v>
      </c>
      <c r="D59" s="4">
        <f>+D57-D49</f>
        <v>210379275.16000012</v>
      </c>
    </row>
    <row r="60" spans="1:4" x14ac:dyDescent="0.25">
      <c r="A60" s="49"/>
      <c r="B60" s="50"/>
      <c r="C60" s="50"/>
      <c r="D60" s="50"/>
    </row>
    <row r="62" spans="1:4" ht="30" x14ac:dyDescent="0.25">
      <c r="A62" s="12" t="s">
        <v>5</v>
      </c>
      <c r="B62" s="7" t="s">
        <v>188</v>
      </c>
      <c r="C62" s="7" t="s">
        <v>189</v>
      </c>
      <c r="D62" s="7" t="s">
        <v>190</v>
      </c>
    </row>
    <row r="63" spans="1:4" x14ac:dyDescent="0.25">
      <c r="A63" s="78" t="s">
        <v>193</v>
      </c>
      <c r="B63" s="81">
        <v>2466230310</v>
      </c>
      <c r="C63" s="81">
        <v>789889723.75999999</v>
      </c>
      <c r="D63" s="81">
        <v>789889723.75999999</v>
      </c>
    </row>
    <row r="64" spans="1:4" ht="30" x14ac:dyDescent="0.25">
      <c r="A64" s="20" t="s">
        <v>221</v>
      </c>
      <c r="B64" s="13">
        <f>+B65+B66</f>
        <v>0</v>
      </c>
      <c r="C64" s="13">
        <f>+C65+C66</f>
        <v>0</v>
      </c>
      <c r="D64" s="13">
        <f>+D65+D66</f>
        <v>0</v>
      </c>
    </row>
    <row r="65" spans="1:4" x14ac:dyDescent="0.25">
      <c r="A65" s="80" t="s">
        <v>212</v>
      </c>
      <c r="B65" s="77">
        <v>0</v>
      </c>
      <c r="C65" s="77">
        <v>0</v>
      </c>
      <c r="D65" s="77">
        <v>0</v>
      </c>
    </row>
    <row r="66" spans="1:4" x14ac:dyDescent="0.25">
      <c r="A66" s="80" t="s">
        <v>215</v>
      </c>
      <c r="B66" s="77">
        <v>0</v>
      </c>
      <c r="C66" s="77">
        <v>0</v>
      </c>
      <c r="D66" s="77">
        <v>0</v>
      </c>
    </row>
    <row r="67" spans="1:4" x14ac:dyDescent="0.25">
      <c r="A67" s="39"/>
      <c r="B67" s="74"/>
      <c r="C67" s="74"/>
      <c r="D67" s="74"/>
    </row>
    <row r="68" spans="1:4" x14ac:dyDescent="0.25">
      <c r="A68" s="51" t="s">
        <v>222</v>
      </c>
      <c r="B68" s="77">
        <v>2466230310</v>
      </c>
      <c r="C68" s="77">
        <v>590210170.44000006</v>
      </c>
      <c r="D68" s="77">
        <v>579832057.83000004</v>
      </c>
    </row>
    <row r="69" spans="1:4" x14ac:dyDescent="0.25">
      <c r="A69" s="39"/>
      <c r="B69" s="74"/>
      <c r="C69" s="74"/>
      <c r="D69" s="74"/>
    </row>
    <row r="70" spans="1:4" x14ac:dyDescent="0.25">
      <c r="A70" s="51" t="s">
        <v>200</v>
      </c>
      <c r="B70" s="15">
        <v>0</v>
      </c>
      <c r="C70" s="77">
        <v>67542604.140000001</v>
      </c>
      <c r="D70" s="77">
        <v>67442083.959999993</v>
      </c>
    </row>
    <row r="71" spans="1:4" x14ac:dyDescent="0.25">
      <c r="A71" s="39"/>
      <c r="B71" s="74"/>
      <c r="C71" s="74"/>
      <c r="D71" s="74"/>
    </row>
    <row r="72" spans="1:4" x14ac:dyDescent="0.25">
      <c r="A72" s="17" t="s">
        <v>223</v>
      </c>
      <c r="B72" s="13">
        <f>+B63+B64-B68+B70</f>
        <v>0</v>
      </c>
      <c r="C72" s="13">
        <f>+C63+C64-C68+C70</f>
        <v>267222157.45999992</v>
      </c>
      <c r="D72" s="13">
        <f>+D63+D64-D68+D70</f>
        <v>277499749.88999993</v>
      </c>
    </row>
    <row r="73" spans="1:4" x14ac:dyDescent="0.25">
      <c r="A73" s="39"/>
      <c r="B73" s="74"/>
      <c r="C73" s="74"/>
      <c r="D73" s="74"/>
    </row>
    <row r="74" spans="1:4" x14ac:dyDescent="0.25">
      <c r="A74" s="17" t="s">
        <v>224</v>
      </c>
      <c r="B74" s="13">
        <f>+B72-B64</f>
        <v>0</v>
      </c>
      <c r="C74" s="13">
        <f>+C72-C64</f>
        <v>267222157.45999992</v>
      </c>
      <c r="D74" s="13">
        <f>+D72-D64</f>
        <v>277499749.88999993</v>
      </c>
    </row>
    <row r="75" spans="1:4" x14ac:dyDescent="0.25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48:D59 B29:D33 B8:D25 B37:D44 B63:D74" xr:uid="{526B69E6-A0FC-40A5-8CD2-3BD25F9CDCA2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  <pageSetUpPr fitToPage="1"/>
  </sheetPr>
  <dimension ref="A1:G76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x14ac:dyDescent="0.25">
      <c r="A1" s="130" t="s">
        <v>225</v>
      </c>
      <c r="B1" s="131"/>
      <c r="C1" s="131"/>
      <c r="D1" s="131"/>
      <c r="E1" s="131"/>
      <c r="F1" s="131"/>
      <c r="G1" s="132"/>
    </row>
    <row r="2" spans="1:7" x14ac:dyDescent="0.25">
      <c r="A2" s="93" t="str">
        <f>'Formato 1'!A2</f>
        <v>Universidad de Guanajuato</v>
      </c>
      <c r="B2" s="94"/>
      <c r="C2" s="94"/>
      <c r="D2" s="94"/>
      <c r="E2" s="94"/>
      <c r="F2" s="94"/>
      <c r="G2" s="95"/>
    </row>
    <row r="3" spans="1:7" x14ac:dyDescent="0.25">
      <c r="A3" s="96" t="s">
        <v>226</v>
      </c>
      <c r="B3" s="97"/>
      <c r="C3" s="97"/>
      <c r="D3" s="97"/>
      <c r="E3" s="97"/>
      <c r="F3" s="97"/>
      <c r="G3" s="98"/>
    </row>
    <row r="4" spans="1:7" x14ac:dyDescent="0.25">
      <c r="A4" s="96" t="str">
        <f>'Formato 3'!A4</f>
        <v>Del 1 de enero al 31 de marzo de 2026</v>
      </c>
      <c r="B4" s="97"/>
      <c r="C4" s="97"/>
      <c r="D4" s="97"/>
      <c r="E4" s="97"/>
      <c r="F4" s="97"/>
      <c r="G4" s="98"/>
    </row>
    <row r="5" spans="1:7" x14ac:dyDescent="0.25">
      <c r="A5" s="99" t="s">
        <v>2</v>
      </c>
      <c r="B5" s="100"/>
      <c r="C5" s="100"/>
      <c r="D5" s="100"/>
      <c r="E5" s="100"/>
      <c r="F5" s="100"/>
      <c r="G5" s="101"/>
    </row>
    <row r="6" spans="1:7" x14ac:dyDescent="0.25">
      <c r="A6" s="143" t="s">
        <v>5</v>
      </c>
      <c r="B6" s="145" t="s">
        <v>227</v>
      </c>
      <c r="C6" s="145"/>
      <c r="D6" s="145"/>
      <c r="E6" s="145"/>
      <c r="F6" s="145"/>
      <c r="G6" s="145" t="s">
        <v>228</v>
      </c>
    </row>
    <row r="7" spans="1:7" ht="30" x14ac:dyDescent="0.25">
      <c r="A7" s="144"/>
      <c r="B7" s="24" t="s">
        <v>229</v>
      </c>
      <c r="C7" s="7" t="s">
        <v>230</v>
      </c>
      <c r="D7" s="24" t="s">
        <v>231</v>
      </c>
      <c r="E7" s="24" t="s">
        <v>189</v>
      </c>
      <c r="F7" s="24" t="s">
        <v>232</v>
      </c>
      <c r="G7" s="145"/>
    </row>
    <row r="8" spans="1:7" x14ac:dyDescent="0.25">
      <c r="A8" s="25" t="s">
        <v>233</v>
      </c>
      <c r="B8" s="74"/>
      <c r="C8" s="74"/>
      <c r="D8" s="74"/>
      <c r="E8" s="74"/>
      <c r="F8" s="74"/>
      <c r="G8" s="74"/>
    </row>
    <row r="9" spans="1:7" x14ac:dyDescent="0.25">
      <c r="A9" s="51" t="s">
        <v>234</v>
      </c>
      <c r="B9" s="41">
        <v>0</v>
      </c>
      <c r="C9" s="41">
        <v>0</v>
      </c>
      <c r="D9" s="41">
        <v>0</v>
      </c>
      <c r="E9" s="41">
        <v>0</v>
      </c>
      <c r="F9" s="41">
        <v>0</v>
      </c>
      <c r="G9" s="41">
        <v>0</v>
      </c>
    </row>
    <row r="10" spans="1:7" x14ac:dyDescent="0.25">
      <c r="A10" s="51" t="s">
        <v>235</v>
      </c>
      <c r="B10" s="41">
        <v>59083408</v>
      </c>
      <c r="C10" s="41">
        <v>0</v>
      </c>
      <c r="D10" s="41">
        <v>59083408</v>
      </c>
      <c r="E10" s="41">
        <v>28717178.990000002</v>
      </c>
      <c r="F10" s="41">
        <v>28717178.990000002</v>
      </c>
      <c r="G10" s="41">
        <v>-30366229.009999998</v>
      </c>
    </row>
    <row r="11" spans="1:7" x14ac:dyDescent="0.25">
      <c r="A11" s="51" t="s">
        <v>236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51" t="s">
        <v>237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51" t="s">
        <v>238</v>
      </c>
      <c r="B13" s="41">
        <v>18320000</v>
      </c>
      <c r="C13" s="41">
        <v>73.89</v>
      </c>
      <c r="D13" s="41">
        <v>18320073.890000001</v>
      </c>
      <c r="E13" s="41">
        <v>1823973.2799999996</v>
      </c>
      <c r="F13" s="41">
        <v>1823973.2799999996</v>
      </c>
      <c r="G13" s="41">
        <v>-16496026.720000001</v>
      </c>
    </row>
    <row r="14" spans="1:7" x14ac:dyDescent="0.25">
      <c r="A14" s="51" t="s">
        <v>239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51" t="s">
        <v>240</v>
      </c>
      <c r="B15" s="41">
        <v>400238706</v>
      </c>
      <c r="C15" s="41">
        <v>0</v>
      </c>
      <c r="D15" s="41">
        <v>400238706</v>
      </c>
      <c r="E15" s="41">
        <v>173766094.09999999</v>
      </c>
      <c r="F15" s="41">
        <v>173766094.09999999</v>
      </c>
      <c r="G15" s="41">
        <v>-226472611.90000001</v>
      </c>
    </row>
    <row r="16" spans="1:7" x14ac:dyDescent="0.25">
      <c r="A16" s="75" t="s">
        <v>241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242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243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60" t="s">
        <v>244</v>
      </c>
      <c r="B19" s="41">
        <v>0</v>
      </c>
      <c r="C19" s="41">
        <v>0</v>
      </c>
      <c r="D19" s="41">
        <v>0</v>
      </c>
      <c r="E19" s="41">
        <v>0</v>
      </c>
      <c r="F19" s="41">
        <v>0</v>
      </c>
      <c r="G19" s="41">
        <v>0</v>
      </c>
    </row>
    <row r="20" spans="1:7" x14ac:dyDescent="0.25">
      <c r="A20" s="60" t="s">
        <v>245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246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247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248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249</v>
      </c>
      <c r="B24" s="41">
        <v>0</v>
      </c>
      <c r="C24" s="41">
        <v>0</v>
      </c>
      <c r="D24" s="41">
        <v>0</v>
      </c>
      <c r="E24" s="41">
        <v>0</v>
      </c>
      <c r="F24" s="41">
        <v>0</v>
      </c>
      <c r="G24" s="41">
        <v>0</v>
      </c>
    </row>
    <row r="25" spans="1:7" x14ac:dyDescent="0.25">
      <c r="A25" s="60" t="s">
        <v>250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251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60" t="s">
        <v>252</v>
      </c>
      <c r="B27" s="41">
        <v>0</v>
      </c>
      <c r="C27" s="41">
        <v>0</v>
      </c>
      <c r="D27" s="41">
        <v>0</v>
      </c>
      <c r="E27" s="41">
        <v>0</v>
      </c>
      <c r="F27" s="41">
        <v>0</v>
      </c>
      <c r="G27" s="41">
        <v>0</v>
      </c>
    </row>
    <row r="28" spans="1:7" x14ac:dyDescent="0.25">
      <c r="A28" s="51" t="s">
        <v>253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254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255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256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257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258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51" t="s">
        <v>259</v>
      </c>
      <c r="B34" s="41">
        <v>1491679062</v>
      </c>
      <c r="C34" s="41">
        <v>0</v>
      </c>
      <c r="D34" s="41">
        <v>1491679062</v>
      </c>
      <c r="E34" s="41">
        <v>343128157.29000002</v>
      </c>
      <c r="F34" s="41">
        <v>343128157.29000002</v>
      </c>
      <c r="G34" s="41">
        <v>-1148550904.71</v>
      </c>
    </row>
    <row r="35" spans="1:7" ht="14.45" customHeight="1" x14ac:dyDescent="0.25">
      <c r="A35" s="51" t="s">
        <v>260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ht="14.45" customHeight="1" x14ac:dyDescent="0.25">
      <c r="A36" s="60" t="s">
        <v>261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1" t="s">
        <v>262</v>
      </c>
      <c r="B37" s="41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</row>
    <row r="38" spans="1:7" x14ac:dyDescent="0.25">
      <c r="A38" s="60" t="s">
        <v>263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x14ac:dyDescent="0.25">
      <c r="A39" s="60" t="s">
        <v>264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39"/>
      <c r="B40" s="41"/>
      <c r="C40" s="41"/>
      <c r="D40" s="41"/>
      <c r="E40" s="41"/>
      <c r="F40" s="41"/>
      <c r="G40" s="41"/>
    </row>
    <row r="41" spans="1:7" x14ac:dyDescent="0.25">
      <c r="A41" s="3" t="s">
        <v>265</v>
      </c>
      <c r="B41" s="4">
        <f t="shared" ref="B41:G41" si="0">SUM(B9:B40)</f>
        <v>1969321176</v>
      </c>
      <c r="C41" s="4">
        <f t="shared" si="0"/>
        <v>73.89</v>
      </c>
      <c r="D41" s="4">
        <f t="shared" si="0"/>
        <v>1969321249.8899999</v>
      </c>
      <c r="E41" s="4">
        <f t="shared" si="0"/>
        <v>547435403.66000009</v>
      </c>
      <c r="F41" s="4">
        <f t="shared" si="0"/>
        <v>547435403.66000009</v>
      </c>
      <c r="G41" s="4">
        <f t="shared" si="0"/>
        <v>-1421885772.3400002</v>
      </c>
    </row>
    <row r="42" spans="1:7" x14ac:dyDescent="0.25">
      <c r="A42" s="3" t="s">
        <v>266</v>
      </c>
      <c r="B42" s="76"/>
      <c r="C42" s="76"/>
      <c r="D42" s="76"/>
      <c r="E42" s="76"/>
      <c r="F42" s="76"/>
      <c r="G42" s="4">
        <v>0</v>
      </c>
    </row>
    <row r="43" spans="1:7" x14ac:dyDescent="0.25">
      <c r="A43" s="39"/>
      <c r="B43" s="43"/>
      <c r="C43" s="43"/>
      <c r="D43" s="43"/>
      <c r="E43" s="43"/>
      <c r="F43" s="43"/>
      <c r="G43" s="43"/>
    </row>
    <row r="44" spans="1:7" x14ac:dyDescent="0.25">
      <c r="A44" s="3" t="s">
        <v>267</v>
      </c>
      <c r="B44" s="43"/>
      <c r="C44" s="43"/>
      <c r="D44" s="43"/>
      <c r="E44" s="43"/>
      <c r="F44" s="43"/>
      <c r="G44" s="43"/>
    </row>
    <row r="45" spans="1:7" x14ac:dyDescent="0.25">
      <c r="A45" s="51" t="s">
        <v>268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269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270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271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ht="30" x14ac:dyDescent="0.25">
      <c r="A49" s="63" t="s">
        <v>272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273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274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ht="30" x14ac:dyDescent="0.25">
      <c r="A52" s="64" t="s">
        <v>275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60" t="s">
        <v>276</v>
      </c>
      <c r="B53" s="41">
        <v>0</v>
      </c>
      <c r="C53" s="41">
        <v>0</v>
      </c>
      <c r="D53" s="41">
        <v>0</v>
      </c>
      <c r="E53" s="41">
        <v>0</v>
      </c>
      <c r="F53" s="41">
        <v>0</v>
      </c>
      <c r="G53" s="41">
        <v>0</v>
      </c>
    </row>
    <row r="54" spans="1:7" x14ac:dyDescent="0.25">
      <c r="A54" s="51" t="s">
        <v>277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4" t="s">
        <v>278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279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3" t="s">
        <v>280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4" t="s">
        <v>281</v>
      </c>
      <c r="B58" s="41">
        <v>0</v>
      </c>
      <c r="C58" s="41">
        <v>0</v>
      </c>
      <c r="D58" s="41">
        <v>0</v>
      </c>
      <c r="E58" s="41">
        <v>0</v>
      </c>
      <c r="F58" s="41">
        <v>0</v>
      </c>
      <c r="G58" s="41">
        <v>0</v>
      </c>
    </row>
    <row r="59" spans="1:7" x14ac:dyDescent="0.25">
      <c r="A59" s="51" t="s">
        <v>282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283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63" t="s">
        <v>284</v>
      </c>
      <c r="B61" s="41">
        <v>0</v>
      </c>
      <c r="C61" s="41">
        <v>0</v>
      </c>
      <c r="D61" s="41">
        <v>0</v>
      </c>
      <c r="E61" s="41">
        <v>0</v>
      </c>
      <c r="F61" s="41">
        <v>0</v>
      </c>
      <c r="G61" s="41">
        <v>0</v>
      </c>
    </row>
    <row r="62" spans="1:7" x14ac:dyDescent="0.25">
      <c r="A62" s="51" t="s">
        <v>285</v>
      </c>
      <c r="B62" s="41">
        <v>2466230310</v>
      </c>
      <c r="C62" s="41">
        <v>40356782.050000012</v>
      </c>
      <c r="D62" s="41">
        <v>2506587092.0500002</v>
      </c>
      <c r="E62" s="41">
        <v>789889723.75999999</v>
      </c>
      <c r="F62" s="41">
        <v>789889723.75999999</v>
      </c>
      <c r="G62" s="41">
        <v>-1676340586.24</v>
      </c>
    </row>
    <row r="63" spans="1:7" x14ac:dyDescent="0.25">
      <c r="A63" s="51" t="s">
        <v>286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39"/>
      <c r="B64" s="43"/>
      <c r="C64" s="43"/>
      <c r="D64" s="43"/>
      <c r="E64" s="43"/>
      <c r="F64" s="43"/>
      <c r="G64" s="43"/>
    </row>
    <row r="65" spans="1:7" x14ac:dyDescent="0.25">
      <c r="A65" s="3" t="s">
        <v>287</v>
      </c>
      <c r="B65" s="4">
        <f t="shared" ref="B65:G65" si="1">SUM(B45:B64)</f>
        <v>2466230310</v>
      </c>
      <c r="C65" s="4">
        <f t="shared" si="1"/>
        <v>40356782.050000012</v>
      </c>
      <c r="D65" s="4">
        <f t="shared" si="1"/>
        <v>2506587092.0500002</v>
      </c>
      <c r="E65" s="4">
        <f t="shared" si="1"/>
        <v>789889723.75999999</v>
      </c>
      <c r="F65" s="4">
        <f t="shared" si="1"/>
        <v>789889723.75999999</v>
      </c>
      <c r="G65" s="4">
        <f t="shared" si="1"/>
        <v>-1676340586.24</v>
      </c>
    </row>
    <row r="66" spans="1:7" x14ac:dyDescent="0.25">
      <c r="A66" s="39"/>
      <c r="B66" s="43"/>
      <c r="C66" s="43"/>
      <c r="D66" s="43"/>
      <c r="E66" s="43"/>
      <c r="F66" s="43"/>
      <c r="G66" s="43"/>
    </row>
    <row r="67" spans="1:7" x14ac:dyDescent="0.25">
      <c r="A67" s="3" t="s">
        <v>288</v>
      </c>
      <c r="B67" s="4">
        <f t="shared" ref="B67:G67" si="2">+B68</f>
        <v>0</v>
      </c>
      <c r="C67" s="4">
        <f t="shared" si="2"/>
        <v>501893004.63000005</v>
      </c>
      <c r="D67" s="4">
        <f t="shared" si="2"/>
        <v>501893004.63000005</v>
      </c>
      <c r="E67" s="4">
        <f t="shared" si="2"/>
        <v>0</v>
      </c>
      <c r="F67" s="4">
        <f t="shared" si="2"/>
        <v>0</v>
      </c>
      <c r="G67" s="4">
        <f t="shared" si="2"/>
        <v>0</v>
      </c>
    </row>
    <row r="68" spans="1:7" x14ac:dyDescent="0.25">
      <c r="A68" s="51" t="s">
        <v>289</v>
      </c>
      <c r="B68" s="41">
        <v>0</v>
      </c>
      <c r="C68" s="41">
        <v>501893004.63000005</v>
      </c>
      <c r="D68" s="41">
        <v>501893004.63000005</v>
      </c>
      <c r="E68" s="41">
        <v>0</v>
      </c>
      <c r="F68" s="41">
        <v>0</v>
      </c>
      <c r="G68" s="41">
        <v>0</v>
      </c>
    </row>
    <row r="69" spans="1:7" x14ac:dyDescent="0.25">
      <c r="A69" s="39"/>
      <c r="B69" s="43"/>
      <c r="C69" s="43"/>
      <c r="D69" s="43"/>
      <c r="E69" s="43"/>
      <c r="F69" s="43"/>
      <c r="G69" s="43"/>
    </row>
    <row r="70" spans="1:7" x14ac:dyDescent="0.25">
      <c r="A70" s="3" t="s">
        <v>290</v>
      </c>
      <c r="B70" s="4">
        <f t="shared" ref="B70:G70" si="3">+B41+B65+B67</f>
        <v>4435551486</v>
      </c>
      <c r="C70" s="4">
        <f t="shared" si="3"/>
        <v>542249860.57000005</v>
      </c>
      <c r="D70" s="4">
        <f t="shared" si="3"/>
        <v>4977801346.5700006</v>
      </c>
      <c r="E70" s="4">
        <f t="shared" si="3"/>
        <v>1337325127.4200001</v>
      </c>
      <c r="F70" s="4">
        <f t="shared" si="3"/>
        <v>1337325127.4200001</v>
      </c>
      <c r="G70" s="4">
        <f t="shared" si="3"/>
        <v>-3098226358.5799999</v>
      </c>
    </row>
    <row r="71" spans="1:7" x14ac:dyDescent="0.25">
      <c r="A71" s="39"/>
      <c r="B71" s="43"/>
      <c r="C71" s="43"/>
      <c r="D71" s="43"/>
      <c r="E71" s="43"/>
      <c r="F71" s="43"/>
      <c r="G71" s="43"/>
    </row>
    <row r="72" spans="1:7" x14ac:dyDescent="0.25">
      <c r="A72" s="3" t="s">
        <v>291</v>
      </c>
      <c r="B72" s="43"/>
      <c r="C72" s="43"/>
      <c r="D72" s="43"/>
      <c r="E72" s="43"/>
      <c r="F72" s="43"/>
      <c r="G72" s="43"/>
    </row>
    <row r="73" spans="1:7" ht="30" x14ac:dyDescent="0.25">
      <c r="A73" s="56" t="s">
        <v>292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ht="30" x14ac:dyDescent="0.25">
      <c r="A74" s="56" t="s">
        <v>293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17" t="s">
        <v>294</v>
      </c>
      <c r="B75" s="4">
        <v>0</v>
      </c>
      <c r="C75" s="4">
        <v>0</v>
      </c>
      <c r="D75" s="4">
        <v>0</v>
      </c>
      <c r="E75" s="4">
        <v>0</v>
      </c>
      <c r="F75" s="4">
        <v>0</v>
      </c>
      <c r="G75" s="4">
        <v>0</v>
      </c>
    </row>
    <row r="76" spans="1:7" x14ac:dyDescent="0.25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  <pageSetUpPr fitToPage="1"/>
  </sheetPr>
  <dimension ref="A1:G160"/>
  <sheetViews>
    <sheetView showGridLines="0" topLeftCell="A127" zoomScale="75" zoomScaleNormal="75" workbookViewId="0">
      <selection activeCell="G13" sqref="G13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7.28515625" bestFit="1" customWidth="1"/>
    <col min="8" max="8" width="2.28515625" customWidth="1"/>
  </cols>
  <sheetData>
    <row r="1" spans="1:7" ht="33.6" customHeight="1" x14ac:dyDescent="0.25">
      <c r="A1" s="148" t="s">
        <v>295</v>
      </c>
      <c r="B1" s="131"/>
      <c r="C1" s="131"/>
      <c r="D1" s="131"/>
      <c r="E1" s="131"/>
      <c r="F1" s="131"/>
      <c r="G1" s="132"/>
    </row>
    <row r="2" spans="1:7" x14ac:dyDescent="0.25">
      <c r="A2" s="133" t="str">
        <f>'Formato 1'!A2</f>
        <v>Universidad de Guanajuato</v>
      </c>
      <c r="B2" s="134"/>
      <c r="C2" s="134"/>
      <c r="D2" s="134"/>
      <c r="E2" s="134"/>
      <c r="F2" s="134"/>
      <c r="G2" s="135"/>
    </row>
    <row r="3" spans="1:7" x14ac:dyDescent="0.25">
      <c r="A3" s="136" t="s">
        <v>296</v>
      </c>
      <c r="B3" s="137"/>
      <c r="C3" s="137"/>
      <c r="D3" s="137"/>
      <c r="E3" s="137"/>
      <c r="F3" s="137"/>
      <c r="G3" s="138"/>
    </row>
    <row r="4" spans="1:7" x14ac:dyDescent="0.25">
      <c r="A4" s="136" t="s">
        <v>297</v>
      </c>
      <c r="B4" s="137"/>
      <c r="C4" s="137"/>
      <c r="D4" s="137"/>
      <c r="E4" s="137"/>
      <c r="F4" s="137"/>
      <c r="G4" s="138"/>
    </row>
    <row r="5" spans="1:7" x14ac:dyDescent="0.25">
      <c r="A5" s="136" t="str">
        <f>'Formato 3'!A4</f>
        <v>Del 1 de enero al 31 de marzo de 2026</v>
      </c>
      <c r="B5" s="137"/>
      <c r="C5" s="137"/>
      <c r="D5" s="137"/>
      <c r="E5" s="137"/>
      <c r="F5" s="137"/>
      <c r="G5" s="138"/>
    </row>
    <row r="6" spans="1:7" x14ac:dyDescent="0.25">
      <c r="A6" s="139" t="s">
        <v>2</v>
      </c>
      <c r="B6" s="140"/>
      <c r="C6" s="140"/>
      <c r="D6" s="140"/>
      <c r="E6" s="140"/>
      <c r="F6" s="140"/>
      <c r="G6" s="141"/>
    </row>
    <row r="7" spans="1:7" x14ac:dyDescent="0.25">
      <c r="A7" s="146" t="s">
        <v>5</v>
      </c>
      <c r="B7" s="146" t="s">
        <v>298</v>
      </c>
      <c r="C7" s="146"/>
      <c r="D7" s="146"/>
      <c r="E7" s="146"/>
      <c r="F7" s="146"/>
      <c r="G7" s="147" t="s">
        <v>299</v>
      </c>
    </row>
    <row r="8" spans="1:7" ht="30" x14ac:dyDescent="0.25">
      <c r="A8" s="146"/>
      <c r="B8" s="7" t="s">
        <v>204</v>
      </c>
      <c r="C8" s="7" t="s">
        <v>300</v>
      </c>
      <c r="D8" s="7" t="s">
        <v>301</v>
      </c>
      <c r="E8" s="7" t="s">
        <v>189</v>
      </c>
      <c r="F8" s="7" t="s">
        <v>302</v>
      </c>
      <c r="G8" s="146"/>
    </row>
    <row r="9" spans="1:7" x14ac:dyDescent="0.25">
      <c r="A9" s="26" t="s">
        <v>303</v>
      </c>
      <c r="B9" s="66">
        <f t="shared" ref="B9:G9" si="0">+B10+B18+B28+B38+B48+B58+B62+B71+B75</f>
        <v>1969321176.000001</v>
      </c>
      <c r="C9" s="66">
        <f t="shared" si="0"/>
        <v>337157075.74999994</v>
      </c>
      <c r="D9" s="66">
        <f t="shared" si="0"/>
        <v>2306478251.750001</v>
      </c>
      <c r="E9" s="66">
        <f t="shared" si="0"/>
        <v>363884756.76000005</v>
      </c>
      <c r="F9" s="66">
        <f t="shared" si="0"/>
        <v>350408399.0800001</v>
      </c>
      <c r="G9" s="66">
        <f t="shared" si="0"/>
        <v>1942593494.9900002</v>
      </c>
    </row>
    <row r="10" spans="1:7" x14ac:dyDescent="0.25">
      <c r="A10" s="67" t="s">
        <v>304</v>
      </c>
      <c r="B10" s="66">
        <f t="shared" ref="B10:G10" si="1">SUM(B11:B17)</f>
        <v>1530699019.6200008</v>
      </c>
      <c r="C10" s="66">
        <f t="shared" si="1"/>
        <v>49372386.649999984</v>
      </c>
      <c r="D10" s="66">
        <f t="shared" si="1"/>
        <v>1580071406.2700007</v>
      </c>
      <c r="E10" s="66">
        <f t="shared" si="1"/>
        <v>298108098.22000003</v>
      </c>
      <c r="F10" s="66">
        <f t="shared" si="1"/>
        <v>296917000.17000008</v>
      </c>
      <c r="G10" s="66">
        <f t="shared" si="1"/>
        <v>1281963308.0500002</v>
      </c>
    </row>
    <row r="11" spans="1:7" x14ac:dyDescent="0.25">
      <c r="A11" s="68" t="s">
        <v>305</v>
      </c>
      <c r="B11" s="58">
        <v>174125809.31999999</v>
      </c>
      <c r="C11" s="58">
        <v>-4640943.1400000006</v>
      </c>
      <c r="D11" s="58">
        <v>169484866.18000001</v>
      </c>
      <c r="E11" s="58">
        <v>37698142.999999993</v>
      </c>
      <c r="F11" s="58">
        <v>37698142.999999993</v>
      </c>
      <c r="G11" s="58">
        <v>131786723.18000002</v>
      </c>
    </row>
    <row r="12" spans="1:7" x14ac:dyDescent="0.25">
      <c r="A12" s="68" t="s">
        <v>306</v>
      </c>
      <c r="B12" s="58">
        <v>321778197.09000027</v>
      </c>
      <c r="C12" s="58">
        <v>35441493.109999977</v>
      </c>
      <c r="D12" s="58">
        <v>357219690.20000005</v>
      </c>
      <c r="E12" s="58">
        <v>77469660.220000044</v>
      </c>
      <c r="F12" s="58">
        <v>77469660.220000044</v>
      </c>
      <c r="G12" s="58">
        <v>279750029.97999984</v>
      </c>
    </row>
    <row r="13" spans="1:7" x14ac:dyDescent="0.25">
      <c r="A13" s="68" t="s">
        <v>307</v>
      </c>
      <c r="B13" s="58">
        <v>115394565.55</v>
      </c>
      <c r="C13" s="58">
        <v>-136080.97000000003</v>
      </c>
      <c r="D13" s="58">
        <v>115258484.58</v>
      </c>
      <c r="E13" s="58">
        <v>15351022.470000001</v>
      </c>
      <c r="F13" s="58">
        <v>15351022.470000001</v>
      </c>
      <c r="G13" s="58">
        <v>99907462.109999999</v>
      </c>
    </row>
    <row r="14" spans="1:7" x14ac:dyDescent="0.25">
      <c r="A14" s="68" t="s">
        <v>308</v>
      </c>
      <c r="B14" s="58">
        <v>456421399.43000019</v>
      </c>
      <c r="C14" s="58">
        <v>27329960.520000003</v>
      </c>
      <c r="D14" s="58">
        <v>483751359.95000046</v>
      </c>
      <c r="E14" s="58">
        <v>82501256.540000007</v>
      </c>
      <c r="F14" s="58">
        <v>81663572.340000004</v>
      </c>
      <c r="G14" s="58">
        <v>401250103.41000015</v>
      </c>
    </row>
    <row r="15" spans="1:7" x14ac:dyDescent="0.25">
      <c r="A15" s="68" t="s">
        <v>309</v>
      </c>
      <c r="B15" s="58">
        <v>285230259.16000009</v>
      </c>
      <c r="C15" s="58">
        <v>-3964594.5200000019</v>
      </c>
      <c r="D15" s="58">
        <v>281265664.6400004</v>
      </c>
      <c r="E15" s="58">
        <v>58931548.230000041</v>
      </c>
      <c r="F15" s="58">
        <v>58578134.38000004</v>
      </c>
      <c r="G15" s="58">
        <v>222334116.41000012</v>
      </c>
    </row>
    <row r="16" spans="1:7" x14ac:dyDescent="0.25">
      <c r="A16" s="68" t="s">
        <v>310</v>
      </c>
      <c r="B16" s="58">
        <v>15503935.669999998</v>
      </c>
      <c r="C16" s="58">
        <v>-3952145.37</v>
      </c>
      <c r="D16" s="58">
        <v>11551790.299999999</v>
      </c>
      <c r="E16" s="58">
        <v>0</v>
      </c>
      <c r="F16" s="58">
        <v>0</v>
      </c>
      <c r="G16" s="58">
        <v>11551790.299999999</v>
      </c>
    </row>
    <row r="17" spans="1:7" x14ac:dyDescent="0.25">
      <c r="A17" s="68" t="s">
        <v>311</v>
      </c>
      <c r="B17" s="58">
        <v>162244853.40000001</v>
      </c>
      <c r="C17" s="58">
        <v>-705302.97999999963</v>
      </c>
      <c r="D17" s="58">
        <v>161539550.41999987</v>
      </c>
      <c r="E17" s="58">
        <v>26156467.760000005</v>
      </c>
      <c r="F17" s="58">
        <v>26156467.760000005</v>
      </c>
      <c r="G17" s="58">
        <v>135383082.66</v>
      </c>
    </row>
    <row r="18" spans="1:7" x14ac:dyDescent="0.25">
      <c r="A18" s="67" t="s">
        <v>312</v>
      </c>
      <c r="B18" s="66">
        <f t="shared" ref="B18:G18" si="2">SUM(B19:B27)</f>
        <v>74483058.210000008</v>
      </c>
      <c r="C18" s="66">
        <f t="shared" si="2"/>
        <v>4064605.3</v>
      </c>
      <c r="D18" s="66">
        <f t="shared" si="2"/>
        <v>78547663.51000002</v>
      </c>
      <c r="E18" s="66">
        <f t="shared" si="2"/>
        <v>10251101.629999999</v>
      </c>
      <c r="F18" s="66">
        <f t="shared" si="2"/>
        <v>8535950.6099999975</v>
      </c>
      <c r="G18" s="66">
        <f t="shared" si="2"/>
        <v>68296561.879999995</v>
      </c>
    </row>
    <row r="19" spans="1:7" x14ac:dyDescent="0.25">
      <c r="A19" s="68" t="s">
        <v>313</v>
      </c>
      <c r="B19" s="58">
        <v>35538723.220000006</v>
      </c>
      <c r="C19" s="58">
        <v>-3940068.63</v>
      </c>
      <c r="D19" s="58">
        <v>31598654.590000007</v>
      </c>
      <c r="E19" s="58">
        <v>3783969.78</v>
      </c>
      <c r="F19" s="58">
        <v>3240842.6099999994</v>
      </c>
      <c r="G19" s="58">
        <v>27814684.809999995</v>
      </c>
    </row>
    <row r="20" spans="1:7" x14ac:dyDescent="0.25">
      <c r="A20" s="68" t="s">
        <v>314</v>
      </c>
      <c r="B20" s="58">
        <v>7527092.3500000006</v>
      </c>
      <c r="C20" s="58">
        <v>1013211.5</v>
      </c>
      <c r="D20" s="58">
        <v>8540303.8500000015</v>
      </c>
      <c r="E20" s="58">
        <v>1781018.3199999998</v>
      </c>
      <c r="F20" s="58">
        <v>1614994.1499999994</v>
      </c>
      <c r="G20" s="58">
        <v>6759285.5300000021</v>
      </c>
    </row>
    <row r="21" spans="1:7" x14ac:dyDescent="0.25">
      <c r="A21" s="68" t="s">
        <v>315</v>
      </c>
      <c r="B21" s="58">
        <v>0</v>
      </c>
      <c r="C21" s="58">
        <v>0</v>
      </c>
      <c r="D21" s="58">
        <v>0</v>
      </c>
      <c r="E21" s="58">
        <v>0</v>
      </c>
      <c r="F21" s="58">
        <v>0</v>
      </c>
      <c r="G21" s="58">
        <v>0</v>
      </c>
    </row>
    <row r="22" spans="1:7" x14ac:dyDescent="0.25">
      <c r="A22" s="68" t="s">
        <v>316</v>
      </c>
      <c r="B22" s="58">
        <v>4070878.1899999995</v>
      </c>
      <c r="C22" s="58">
        <v>1232482.25</v>
      </c>
      <c r="D22" s="58">
        <v>5303360.4400000004</v>
      </c>
      <c r="E22" s="58">
        <v>958419.90999999957</v>
      </c>
      <c r="F22" s="58">
        <v>792479.72999999963</v>
      </c>
      <c r="G22" s="58">
        <v>4344940.5299999993</v>
      </c>
    </row>
    <row r="23" spans="1:7" x14ac:dyDescent="0.25">
      <c r="A23" s="68" t="s">
        <v>317</v>
      </c>
      <c r="B23" s="58">
        <v>5551597.5600000015</v>
      </c>
      <c r="C23" s="58">
        <v>3585312.6399999997</v>
      </c>
      <c r="D23" s="58">
        <v>9136910.2000000048</v>
      </c>
      <c r="E23" s="58">
        <v>525575.32000000007</v>
      </c>
      <c r="F23" s="58">
        <v>364121.23000000004</v>
      </c>
      <c r="G23" s="58">
        <v>8611334.879999999</v>
      </c>
    </row>
    <row r="24" spans="1:7" x14ac:dyDescent="0.25">
      <c r="A24" s="68" t="s">
        <v>318</v>
      </c>
      <c r="B24" s="58">
        <v>9490971.3300000001</v>
      </c>
      <c r="C24" s="58">
        <v>316984.97000000003</v>
      </c>
      <c r="D24" s="58">
        <v>9807956.3000000026</v>
      </c>
      <c r="E24" s="58">
        <v>1738978.2699999998</v>
      </c>
      <c r="F24" s="58">
        <v>1521883.5199999998</v>
      </c>
      <c r="G24" s="58">
        <v>8068978.0300000012</v>
      </c>
    </row>
    <row r="25" spans="1:7" x14ac:dyDescent="0.25">
      <c r="A25" s="68" t="s">
        <v>319</v>
      </c>
      <c r="B25" s="58">
        <v>8403188.6500000004</v>
      </c>
      <c r="C25" s="58">
        <v>751985.37000000011</v>
      </c>
      <c r="D25" s="58">
        <v>9155174.0200000014</v>
      </c>
      <c r="E25" s="58">
        <v>442327.60000000015</v>
      </c>
      <c r="F25" s="58">
        <v>128284.31000000001</v>
      </c>
      <c r="G25" s="58">
        <v>8712846.4199999999</v>
      </c>
    </row>
    <row r="26" spans="1:7" x14ac:dyDescent="0.25">
      <c r="A26" s="68" t="s">
        <v>320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68" t="s">
        <v>321</v>
      </c>
      <c r="B27" s="58">
        <v>3900606.91</v>
      </c>
      <c r="C27" s="58">
        <v>1104697.2</v>
      </c>
      <c r="D27" s="58">
        <v>5005304.1100000022</v>
      </c>
      <c r="E27" s="58">
        <v>1020812.4299999997</v>
      </c>
      <c r="F27" s="58">
        <v>873345.05999999959</v>
      </c>
      <c r="G27" s="58">
        <v>3984491.6799999992</v>
      </c>
    </row>
    <row r="28" spans="1:7" x14ac:dyDescent="0.25">
      <c r="A28" s="67" t="s">
        <v>322</v>
      </c>
      <c r="B28" s="66">
        <f t="shared" ref="B28:G28" si="3">SUM(B29:B37)</f>
        <v>228762377.41999996</v>
      </c>
      <c r="C28" s="66">
        <f t="shared" si="3"/>
        <v>195260041.86999997</v>
      </c>
      <c r="D28" s="66">
        <f t="shared" si="3"/>
        <v>424022419.29000002</v>
      </c>
      <c r="E28" s="66">
        <f t="shared" si="3"/>
        <v>28388466.060000002</v>
      </c>
      <c r="F28" s="66">
        <f t="shared" si="3"/>
        <v>25278470.379999999</v>
      </c>
      <c r="G28" s="66">
        <f t="shared" si="3"/>
        <v>395633953.22999996</v>
      </c>
    </row>
    <row r="29" spans="1:7" x14ac:dyDescent="0.25">
      <c r="A29" s="68" t="s">
        <v>323</v>
      </c>
      <c r="B29" s="58">
        <v>10297923.040000001</v>
      </c>
      <c r="C29" s="58">
        <v>115065504.66</v>
      </c>
      <c r="D29" s="58">
        <v>125363427.70000002</v>
      </c>
      <c r="E29" s="58">
        <v>1156126.4499999997</v>
      </c>
      <c r="F29" s="58">
        <v>1140693.8599999996</v>
      </c>
      <c r="G29" s="58">
        <v>124207301.24999999</v>
      </c>
    </row>
    <row r="30" spans="1:7" x14ac:dyDescent="0.25">
      <c r="A30" s="68" t="s">
        <v>324</v>
      </c>
      <c r="B30" s="58">
        <v>31266356.619999997</v>
      </c>
      <c r="C30" s="58">
        <v>5761108.5999999996</v>
      </c>
      <c r="D30" s="58">
        <v>37027465.219999984</v>
      </c>
      <c r="E30" s="58">
        <v>9833482.1799999997</v>
      </c>
      <c r="F30" s="58">
        <v>9511867.3200000003</v>
      </c>
      <c r="G30" s="58">
        <v>27193983.039999999</v>
      </c>
    </row>
    <row r="31" spans="1:7" x14ac:dyDescent="0.25">
      <c r="A31" s="68" t="s">
        <v>325</v>
      </c>
      <c r="B31" s="58">
        <v>43961175.060000002</v>
      </c>
      <c r="C31" s="58">
        <v>25078493.289999995</v>
      </c>
      <c r="D31" s="58">
        <v>69039668.349999994</v>
      </c>
      <c r="E31" s="58">
        <v>5723700.0699999966</v>
      </c>
      <c r="F31" s="58">
        <v>4640360.4499999983</v>
      </c>
      <c r="G31" s="58">
        <v>63315968.280000016</v>
      </c>
    </row>
    <row r="32" spans="1:7" x14ac:dyDescent="0.25">
      <c r="A32" s="68" t="s">
        <v>326</v>
      </c>
      <c r="B32" s="58">
        <v>11054681.149999999</v>
      </c>
      <c r="C32" s="58">
        <v>4778531.29</v>
      </c>
      <c r="D32" s="58">
        <v>15833212.439999998</v>
      </c>
      <c r="E32" s="58">
        <v>812209.05</v>
      </c>
      <c r="F32" s="58">
        <v>812209.05</v>
      </c>
      <c r="G32" s="58">
        <v>15021003.390000001</v>
      </c>
    </row>
    <row r="33" spans="1:7" ht="14.45" customHeight="1" x14ac:dyDescent="0.25">
      <c r="A33" s="68" t="s">
        <v>327</v>
      </c>
      <c r="B33" s="58">
        <v>60083454.079999991</v>
      </c>
      <c r="C33" s="58">
        <v>10367490.520000001</v>
      </c>
      <c r="D33" s="58">
        <v>70450944.599999994</v>
      </c>
      <c r="E33" s="58">
        <v>2856464.7600000012</v>
      </c>
      <c r="F33" s="58">
        <v>2513407.4400000004</v>
      </c>
      <c r="G33" s="58">
        <v>67594479.840000004</v>
      </c>
    </row>
    <row r="34" spans="1:7" ht="14.45" customHeight="1" x14ac:dyDescent="0.25">
      <c r="A34" s="68" t="s">
        <v>328</v>
      </c>
      <c r="B34" s="58">
        <v>10868950.039999999</v>
      </c>
      <c r="C34" s="58">
        <v>666479.91999999993</v>
      </c>
      <c r="D34" s="58">
        <v>11535429.959999999</v>
      </c>
      <c r="E34" s="58">
        <v>780069.78</v>
      </c>
      <c r="F34" s="58">
        <v>597997.99</v>
      </c>
      <c r="G34" s="58">
        <v>10755360.179999996</v>
      </c>
    </row>
    <row r="35" spans="1:7" ht="14.45" customHeight="1" x14ac:dyDescent="0.25">
      <c r="A35" s="68" t="s">
        <v>329</v>
      </c>
      <c r="B35" s="58">
        <v>15956492.540000001</v>
      </c>
      <c r="C35" s="58">
        <v>31653867.090000007</v>
      </c>
      <c r="D35" s="58">
        <v>47610359.629999995</v>
      </c>
      <c r="E35" s="58">
        <v>1505458.62</v>
      </c>
      <c r="F35" s="58">
        <v>997676.4800000001</v>
      </c>
      <c r="G35" s="58">
        <v>46104901.00999999</v>
      </c>
    </row>
    <row r="36" spans="1:7" ht="14.45" customHeight="1" x14ac:dyDescent="0.25">
      <c r="A36" s="68" t="s">
        <v>330</v>
      </c>
      <c r="B36" s="58">
        <v>30339022.029999997</v>
      </c>
      <c r="C36" s="58">
        <v>1749955.3900000001</v>
      </c>
      <c r="D36" s="58">
        <v>32088977.420000006</v>
      </c>
      <c r="E36" s="58">
        <v>2682381.6800000011</v>
      </c>
      <c r="F36" s="58">
        <v>2073736.5400000005</v>
      </c>
      <c r="G36" s="58">
        <v>29406595.739999998</v>
      </c>
    </row>
    <row r="37" spans="1:7" ht="14.45" customHeight="1" x14ac:dyDescent="0.25">
      <c r="A37" s="68" t="s">
        <v>331</v>
      </c>
      <c r="B37" s="58">
        <v>14934322.859999998</v>
      </c>
      <c r="C37" s="58">
        <v>138611.11000000007</v>
      </c>
      <c r="D37" s="58">
        <v>15072933.970000001</v>
      </c>
      <c r="E37" s="58">
        <v>3038573.4700000011</v>
      </c>
      <c r="F37" s="58">
        <v>2990521.2500000014</v>
      </c>
      <c r="G37" s="58">
        <v>12034360.5</v>
      </c>
    </row>
    <row r="38" spans="1:7" x14ac:dyDescent="0.25">
      <c r="A38" s="67" t="s">
        <v>332</v>
      </c>
      <c r="B38" s="66">
        <f t="shared" ref="B38:G38" si="4">SUM(B39:B47)</f>
        <v>84065517.770000011</v>
      </c>
      <c r="C38" s="66">
        <f t="shared" si="4"/>
        <v>16475639.210000006</v>
      </c>
      <c r="D38" s="66">
        <f t="shared" si="4"/>
        <v>100541156.97999996</v>
      </c>
      <c r="E38" s="66">
        <f t="shared" si="4"/>
        <v>24449813.799999997</v>
      </c>
      <c r="F38" s="66">
        <f t="shared" si="4"/>
        <v>16989700.870000008</v>
      </c>
      <c r="G38" s="66">
        <f t="shared" si="4"/>
        <v>76091343.179999962</v>
      </c>
    </row>
    <row r="39" spans="1:7" x14ac:dyDescent="0.25">
      <c r="A39" s="68" t="s">
        <v>333</v>
      </c>
      <c r="B39" s="58">
        <v>0</v>
      </c>
      <c r="C39" s="58">
        <v>0</v>
      </c>
      <c r="D39" s="58">
        <v>0</v>
      </c>
      <c r="E39" s="58">
        <v>0</v>
      </c>
      <c r="F39" s="58">
        <v>0</v>
      </c>
      <c r="G39" s="58">
        <v>0</v>
      </c>
    </row>
    <row r="40" spans="1:7" x14ac:dyDescent="0.25">
      <c r="A40" s="68" t="s">
        <v>334</v>
      </c>
      <c r="B40" s="58">
        <v>0</v>
      </c>
      <c r="C40" s="58">
        <v>0</v>
      </c>
      <c r="D40" s="58">
        <v>0</v>
      </c>
      <c r="E40" s="58">
        <v>0</v>
      </c>
      <c r="F40" s="58">
        <v>0</v>
      </c>
      <c r="G40" s="58">
        <v>0</v>
      </c>
    </row>
    <row r="41" spans="1:7" x14ac:dyDescent="0.25">
      <c r="A41" s="68" t="s">
        <v>335</v>
      </c>
      <c r="B41" s="58">
        <v>0</v>
      </c>
      <c r="C41" s="58">
        <v>0</v>
      </c>
      <c r="D41" s="58">
        <v>0</v>
      </c>
      <c r="E41" s="58">
        <v>0</v>
      </c>
      <c r="F41" s="58">
        <v>0</v>
      </c>
      <c r="G41" s="58">
        <v>0</v>
      </c>
    </row>
    <row r="42" spans="1:7" x14ac:dyDescent="0.25">
      <c r="A42" s="68" t="s">
        <v>336</v>
      </c>
      <c r="B42" s="58">
        <v>84065517.770000011</v>
      </c>
      <c r="C42" s="58">
        <v>16475639.210000006</v>
      </c>
      <c r="D42" s="58">
        <v>100541156.97999996</v>
      </c>
      <c r="E42" s="58">
        <v>24449813.799999997</v>
      </c>
      <c r="F42" s="58">
        <v>16989700.870000008</v>
      </c>
      <c r="G42" s="58">
        <v>76091343.179999962</v>
      </c>
    </row>
    <row r="43" spans="1:7" x14ac:dyDescent="0.25">
      <c r="A43" s="68" t="s">
        <v>337</v>
      </c>
      <c r="B43" s="58">
        <v>0</v>
      </c>
      <c r="C43" s="58">
        <v>0</v>
      </c>
      <c r="D43" s="58">
        <v>0</v>
      </c>
      <c r="E43" s="58">
        <v>0</v>
      </c>
      <c r="F43" s="58">
        <v>0</v>
      </c>
      <c r="G43" s="58">
        <v>0</v>
      </c>
    </row>
    <row r="44" spans="1:7" x14ac:dyDescent="0.25">
      <c r="A44" s="68" t="s">
        <v>338</v>
      </c>
      <c r="B44" s="58">
        <v>0</v>
      </c>
      <c r="C44" s="58">
        <v>0</v>
      </c>
      <c r="D44" s="58">
        <v>0</v>
      </c>
      <c r="E44" s="58">
        <v>0</v>
      </c>
      <c r="F44" s="58">
        <v>0</v>
      </c>
      <c r="G44" s="58">
        <v>0</v>
      </c>
    </row>
    <row r="45" spans="1:7" x14ac:dyDescent="0.25">
      <c r="A45" s="68" t="s">
        <v>339</v>
      </c>
      <c r="B45" s="58">
        <v>0</v>
      </c>
      <c r="C45" s="58">
        <v>0</v>
      </c>
      <c r="D45" s="58">
        <v>0</v>
      </c>
      <c r="E45" s="58">
        <v>0</v>
      </c>
      <c r="F45" s="58">
        <v>0</v>
      </c>
      <c r="G45" s="58">
        <v>0</v>
      </c>
    </row>
    <row r="46" spans="1:7" x14ac:dyDescent="0.25">
      <c r="A46" s="68" t="s">
        <v>340</v>
      </c>
      <c r="B46" s="58">
        <v>0</v>
      </c>
      <c r="C46" s="58">
        <v>0</v>
      </c>
      <c r="D46" s="58">
        <v>0</v>
      </c>
      <c r="E46" s="58">
        <v>0</v>
      </c>
      <c r="F46" s="58">
        <v>0</v>
      </c>
      <c r="G46" s="58">
        <v>0</v>
      </c>
    </row>
    <row r="47" spans="1:7" x14ac:dyDescent="0.25">
      <c r="A47" s="68" t="s">
        <v>341</v>
      </c>
      <c r="B47" s="58">
        <v>0</v>
      </c>
      <c r="C47" s="58">
        <v>0</v>
      </c>
      <c r="D47" s="58">
        <v>0</v>
      </c>
      <c r="E47" s="58">
        <v>0</v>
      </c>
      <c r="F47" s="58">
        <v>0</v>
      </c>
      <c r="G47" s="58">
        <v>0</v>
      </c>
    </row>
    <row r="48" spans="1:7" x14ac:dyDescent="0.25">
      <c r="A48" s="67" t="s">
        <v>342</v>
      </c>
      <c r="B48" s="66">
        <f t="shared" ref="B48:G48" si="5">SUM(B49:B57)</f>
        <v>40594026.789999992</v>
      </c>
      <c r="C48" s="66">
        <f t="shared" si="5"/>
        <v>36840106.900000006</v>
      </c>
      <c r="D48" s="66">
        <f t="shared" si="5"/>
        <v>77434133.689999983</v>
      </c>
      <c r="E48" s="66">
        <f t="shared" si="5"/>
        <v>84381.11</v>
      </c>
      <c r="F48" s="66">
        <f t="shared" si="5"/>
        <v>84381.11</v>
      </c>
      <c r="G48" s="66">
        <f t="shared" si="5"/>
        <v>77349752.579999983</v>
      </c>
    </row>
    <row r="49" spans="1:7" x14ac:dyDescent="0.25">
      <c r="A49" s="68" t="s">
        <v>343</v>
      </c>
      <c r="B49" s="58">
        <v>23850833.309999995</v>
      </c>
      <c r="C49" s="58">
        <v>23045046.330000006</v>
      </c>
      <c r="D49" s="58">
        <v>46895879.639999978</v>
      </c>
      <c r="E49" s="58">
        <v>58040.99</v>
      </c>
      <c r="F49" s="58">
        <v>58040.99</v>
      </c>
      <c r="G49" s="58">
        <v>46837838.649999976</v>
      </c>
    </row>
    <row r="50" spans="1:7" x14ac:dyDescent="0.25">
      <c r="A50" s="68" t="s">
        <v>344</v>
      </c>
      <c r="B50" s="58">
        <v>6678169.0999999987</v>
      </c>
      <c r="C50" s="58">
        <v>453812.82</v>
      </c>
      <c r="D50" s="58">
        <v>7131981.9199999981</v>
      </c>
      <c r="E50" s="58">
        <v>0</v>
      </c>
      <c r="F50" s="58">
        <v>0</v>
      </c>
      <c r="G50" s="58">
        <v>7131981.9199999981</v>
      </c>
    </row>
    <row r="51" spans="1:7" x14ac:dyDescent="0.25">
      <c r="A51" s="68" t="s">
        <v>345</v>
      </c>
      <c r="B51" s="58">
        <v>4448883.9700000007</v>
      </c>
      <c r="C51" s="58">
        <v>1114530.5999999999</v>
      </c>
      <c r="D51" s="58">
        <v>5563414.5699999994</v>
      </c>
      <c r="E51" s="58">
        <v>26340.12</v>
      </c>
      <c r="F51" s="58">
        <v>26340.12</v>
      </c>
      <c r="G51" s="58">
        <v>5537074.4499999993</v>
      </c>
    </row>
    <row r="52" spans="1:7" x14ac:dyDescent="0.25">
      <c r="A52" s="68" t="s">
        <v>346</v>
      </c>
      <c r="B52" s="58">
        <v>1583569</v>
      </c>
      <c r="C52" s="58">
        <v>10875470.140000001</v>
      </c>
      <c r="D52" s="58">
        <v>12459039.140000001</v>
      </c>
      <c r="E52" s="58">
        <v>0</v>
      </c>
      <c r="F52" s="58">
        <v>0</v>
      </c>
      <c r="G52" s="58">
        <v>12459039.140000001</v>
      </c>
    </row>
    <row r="53" spans="1:7" x14ac:dyDescent="0.25">
      <c r="A53" s="68" t="s">
        <v>347</v>
      </c>
      <c r="B53" s="58">
        <v>0</v>
      </c>
      <c r="C53" s="58">
        <v>0</v>
      </c>
      <c r="D53" s="58">
        <v>0</v>
      </c>
      <c r="E53" s="58">
        <v>0</v>
      </c>
      <c r="F53" s="58">
        <v>0</v>
      </c>
      <c r="G53" s="58">
        <v>0</v>
      </c>
    </row>
    <row r="54" spans="1:7" x14ac:dyDescent="0.25">
      <c r="A54" s="68" t="s">
        <v>348</v>
      </c>
      <c r="B54" s="58">
        <v>4032571.41</v>
      </c>
      <c r="C54" s="58">
        <v>1211551.01</v>
      </c>
      <c r="D54" s="58">
        <v>5244122.4200000018</v>
      </c>
      <c r="E54" s="58">
        <v>0</v>
      </c>
      <c r="F54" s="58">
        <v>0</v>
      </c>
      <c r="G54" s="58">
        <v>5244122.4200000018</v>
      </c>
    </row>
    <row r="55" spans="1:7" x14ac:dyDescent="0.25">
      <c r="A55" s="68" t="s">
        <v>349</v>
      </c>
      <c r="B55" s="58">
        <v>0</v>
      </c>
      <c r="C55" s="58">
        <v>0</v>
      </c>
      <c r="D55" s="58">
        <v>0</v>
      </c>
      <c r="E55" s="58">
        <v>0</v>
      </c>
      <c r="F55" s="58">
        <v>0</v>
      </c>
      <c r="G55" s="58">
        <v>0</v>
      </c>
    </row>
    <row r="56" spans="1:7" x14ac:dyDescent="0.25">
      <c r="A56" s="68" t="s">
        <v>350</v>
      </c>
      <c r="B56" s="58">
        <v>0</v>
      </c>
      <c r="C56" s="58">
        <v>0</v>
      </c>
      <c r="D56" s="58">
        <v>0</v>
      </c>
      <c r="E56" s="58">
        <v>0</v>
      </c>
      <c r="F56" s="58">
        <v>0</v>
      </c>
      <c r="G56" s="58">
        <v>0</v>
      </c>
    </row>
    <row r="57" spans="1:7" x14ac:dyDescent="0.25">
      <c r="A57" s="68" t="s">
        <v>351</v>
      </c>
      <c r="B57" s="58">
        <v>0</v>
      </c>
      <c r="C57" s="58">
        <v>139696</v>
      </c>
      <c r="D57" s="58">
        <v>139696</v>
      </c>
      <c r="E57" s="58">
        <v>0</v>
      </c>
      <c r="F57" s="58">
        <v>0</v>
      </c>
      <c r="G57" s="58">
        <v>139696</v>
      </c>
    </row>
    <row r="58" spans="1:7" x14ac:dyDescent="0.25">
      <c r="A58" s="67" t="s">
        <v>352</v>
      </c>
      <c r="B58" s="66">
        <f t="shared" ref="B58:G58" si="6">SUM(B59:B61)</f>
        <v>10717176.190000001</v>
      </c>
      <c r="C58" s="66">
        <f t="shared" si="6"/>
        <v>35144295.82</v>
      </c>
      <c r="D58" s="66">
        <f t="shared" si="6"/>
        <v>45861472.009999998</v>
      </c>
      <c r="E58" s="66">
        <f t="shared" si="6"/>
        <v>2602895.94</v>
      </c>
      <c r="F58" s="66">
        <f t="shared" si="6"/>
        <v>2602895.94</v>
      </c>
      <c r="G58" s="66">
        <f t="shared" si="6"/>
        <v>43258576.07</v>
      </c>
    </row>
    <row r="59" spans="1:7" x14ac:dyDescent="0.25">
      <c r="A59" s="68" t="s">
        <v>353</v>
      </c>
      <c r="B59" s="58">
        <v>0</v>
      </c>
      <c r="C59" s="58">
        <v>0</v>
      </c>
      <c r="D59" s="58">
        <v>0</v>
      </c>
      <c r="E59" s="58">
        <v>0</v>
      </c>
      <c r="F59" s="58">
        <v>0</v>
      </c>
      <c r="G59" s="58">
        <v>0</v>
      </c>
    </row>
    <row r="60" spans="1:7" x14ac:dyDescent="0.25">
      <c r="A60" s="68" t="s">
        <v>354</v>
      </c>
      <c r="B60" s="58">
        <v>10717176.190000001</v>
      </c>
      <c r="C60" s="58">
        <v>35144295.82</v>
      </c>
      <c r="D60" s="58">
        <v>45861472.009999998</v>
      </c>
      <c r="E60" s="58">
        <v>2602895.94</v>
      </c>
      <c r="F60" s="58">
        <v>2602895.94</v>
      </c>
      <c r="G60" s="58">
        <v>43258576.07</v>
      </c>
    </row>
    <row r="61" spans="1:7" x14ac:dyDescent="0.25">
      <c r="A61" s="68" t="s">
        <v>355</v>
      </c>
      <c r="B61" s="58">
        <v>0</v>
      </c>
      <c r="C61" s="58">
        <v>0</v>
      </c>
      <c r="D61" s="58">
        <v>0</v>
      </c>
      <c r="E61" s="58">
        <v>0</v>
      </c>
      <c r="F61" s="58">
        <v>0</v>
      </c>
      <c r="G61" s="58">
        <v>0</v>
      </c>
    </row>
    <row r="62" spans="1:7" x14ac:dyDescent="0.25">
      <c r="A62" s="67" t="s">
        <v>356</v>
      </c>
      <c r="B62" s="66">
        <f t="shared" ref="B62:G62" si="7">SUM(B63:B70)</f>
        <v>0</v>
      </c>
      <c r="C62" s="66">
        <f t="shared" si="7"/>
        <v>0</v>
      </c>
      <c r="D62" s="66">
        <f t="shared" si="7"/>
        <v>0</v>
      </c>
      <c r="E62" s="66">
        <f t="shared" si="7"/>
        <v>0</v>
      </c>
      <c r="F62" s="66">
        <f t="shared" si="7"/>
        <v>0</v>
      </c>
      <c r="G62" s="66">
        <f t="shared" si="7"/>
        <v>0</v>
      </c>
    </row>
    <row r="63" spans="1:7" x14ac:dyDescent="0.25">
      <c r="A63" s="68" t="s">
        <v>357</v>
      </c>
      <c r="B63" s="58">
        <v>0</v>
      </c>
      <c r="C63" s="58">
        <v>0</v>
      </c>
      <c r="D63" s="58">
        <v>0</v>
      </c>
      <c r="E63" s="58">
        <v>0</v>
      </c>
      <c r="F63" s="58">
        <v>0</v>
      </c>
      <c r="G63" s="58">
        <v>0</v>
      </c>
    </row>
    <row r="64" spans="1:7" x14ac:dyDescent="0.25">
      <c r="A64" s="68" t="s">
        <v>358</v>
      </c>
      <c r="B64" s="58">
        <v>0</v>
      </c>
      <c r="C64" s="58">
        <v>0</v>
      </c>
      <c r="D64" s="58">
        <v>0</v>
      </c>
      <c r="E64" s="58">
        <v>0</v>
      </c>
      <c r="F64" s="58">
        <v>0</v>
      </c>
      <c r="G64" s="58">
        <v>0</v>
      </c>
    </row>
    <row r="65" spans="1:7" x14ac:dyDescent="0.25">
      <c r="A65" s="68" t="s">
        <v>359</v>
      </c>
      <c r="B65" s="58">
        <v>0</v>
      </c>
      <c r="C65" s="58">
        <v>0</v>
      </c>
      <c r="D65" s="58">
        <v>0</v>
      </c>
      <c r="E65" s="58">
        <v>0</v>
      </c>
      <c r="F65" s="58">
        <v>0</v>
      </c>
      <c r="G65" s="58">
        <v>0</v>
      </c>
    </row>
    <row r="66" spans="1:7" x14ac:dyDescent="0.25">
      <c r="A66" s="68" t="s">
        <v>360</v>
      </c>
      <c r="B66" s="58">
        <v>0</v>
      </c>
      <c r="C66" s="58">
        <v>0</v>
      </c>
      <c r="D66" s="58">
        <v>0</v>
      </c>
      <c r="E66" s="58">
        <v>0</v>
      </c>
      <c r="F66" s="58">
        <v>0</v>
      </c>
      <c r="G66" s="58">
        <v>0</v>
      </c>
    </row>
    <row r="67" spans="1:7" x14ac:dyDescent="0.25">
      <c r="A67" s="68" t="s">
        <v>361</v>
      </c>
      <c r="B67" s="58">
        <v>0</v>
      </c>
      <c r="C67" s="58">
        <v>0</v>
      </c>
      <c r="D67" s="58">
        <v>0</v>
      </c>
      <c r="E67" s="58">
        <v>0</v>
      </c>
      <c r="F67" s="58">
        <v>0</v>
      </c>
      <c r="G67" s="58">
        <v>0</v>
      </c>
    </row>
    <row r="68" spans="1:7" x14ac:dyDescent="0.25">
      <c r="A68" s="68" t="s">
        <v>362</v>
      </c>
      <c r="B68" s="58">
        <v>0</v>
      </c>
      <c r="C68" s="58">
        <v>0</v>
      </c>
      <c r="D68" s="58">
        <v>0</v>
      </c>
      <c r="E68" s="58">
        <v>0</v>
      </c>
      <c r="F68" s="58">
        <v>0</v>
      </c>
      <c r="G68" s="58">
        <v>0</v>
      </c>
    </row>
    <row r="69" spans="1:7" x14ac:dyDescent="0.25">
      <c r="A69" s="68" t="s">
        <v>363</v>
      </c>
      <c r="B69" s="58">
        <v>0</v>
      </c>
      <c r="C69" s="58">
        <v>0</v>
      </c>
      <c r="D69" s="58">
        <v>0</v>
      </c>
      <c r="E69" s="58">
        <v>0</v>
      </c>
      <c r="F69" s="58">
        <v>0</v>
      </c>
      <c r="G69" s="58">
        <v>0</v>
      </c>
    </row>
    <row r="70" spans="1:7" x14ac:dyDescent="0.25">
      <c r="A70" s="68" t="s">
        <v>364</v>
      </c>
      <c r="B70" s="58">
        <v>0</v>
      </c>
      <c r="C70" s="58">
        <v>0</v>
      </c>
      <c r="D70" s="58">
        <v>0</v>
      </c>
      <c r="E70" s="58">
        <v>0</v>
      </c>
      <c r="F70" s="58">
        <v>0</v>
      </c>
      <c r="G70" s="58">
        <v>0</v>
      </c>
    </row>
    <row r="71" spans="1:7" x14ac:dyDescent="0.25">
      <c r="A71" s="67" t="s">
        <v>365</v>
      </c>
      <c r="B71" s="66">
        <f t="shared" ref="B71:G71" si="8">SUM(B72:B74)</f>
        <v>0</v>
      </c>
      <c r="C71" s="66">
        <f t="shared" si="8"/>
        <v>0</v>
      </c>
      <c r="D71" s="66">
        <f t="shared" si="8"/>
        <v>0</v>
      </c>
      <c r="E71" s="66">
        <f t="shared" si="8"/>
        <v>0</v>
      </c>
      <c r="F71" s="66">
        <f t="shared" si="8"/>
        <v>0</v>
      </c>
      <c r="G71" s="66">
        <f t="shared" si="8"/>
        <v>0</v>
      </c>
    </row>
    <row r="72" spans="1:7" x14ac:dyDescent="0.25">
      <c r="A72" s="68" t="s">
        <v>366</v>
      </c>
      <c r="B72" s="58">
        <v>0</v>
      </c>
      <c r="C72" s="58">
        <v>0</v>
      </c>
      <c r="D72" s="58">
        <v>0</v>
      </c>
      <c r="E72" s="58">
        <v>0</v>
      </c>
      <c r="F72" s="58">
        <v>0</v>
      </c>
      <c r="G72" s="58">
        <v>0</v>
      </c>
    </row>
    <row r="73" spans="1:7" x14ac:dyDescent="0.25">
      <c r="A73" s="68" t="s">
        <v>367</v>
      </c>
      <c r="B73" s="58">
        <v>0</v>
      </c>
      <c r="C73" s="58">
        <v>0</v>
      </c>
      <c r="D73" s="58">
        <v>0</v>
      </c>
      <c r="E73" s="58">
        <v>0</v>
      </c>
      <c r="F73" s="58">
        <v>0</v>
      </c>
      <c r="G73" s="58">
        <v>0</v>
      </c>
    </row>
    <row r="74" spans="1:7" x14ac:dyDescent="0.25">
      <c r="A74" s="68" t="s">
        <v>368</v>
      </c>
      <c r="B74" s="58">
        <v>0</v>
      </c>
      <c r="C74" s="58">
        <v>0</v>
      </c>
      <c r="D74" s="58">
        <v>0</v>
      </c>
      <c r="E74" s="58">
        <v>0</v>
      </c>
      <c r="F74" s="58">
        <v>0</v>
      </c>
      <c r="G74" s="58">
        <v>0</v>
      </c>
    </row>
    <row r="75" spans="1:7" x14ac:dyDescent="0.25">
      <c r="A75" s="67" t="s">
        <v>369</v>
      </c>
      <c r="B75" s="66">
        <f t="shared" ref="B75:G75" si="9">SUM(B76:B82)</f>
        <v>0</v>
      </c>
      <c r="C75" s="66">
        <f t="shared" si="9"/>
        <v>0</v>
      </c>
      <c r="D75" s="66">
        <f t="shared" si="9"/>
        <v>0</v>
      </c>
      <c r="E75" s="66">
        <f t="shared" si="9"/>
        <v>0</v>
      </c>
      <c r="F75" s="66">
        <f t="shared" si="9"/>
        <v>0</v>
      </c>
      <c r="G75" s="66">
        <f t="shared" si="9"/>
        <v>0</v>
      </c>
    </row>
    <row r="76" spans="1:7" x14ac:dyDescent="0.25">
      <c r="A76" s="68" t="s">
        <v>370</v>
      </c>
      <c r="B76" s="58">
        <v>0</v>
      </c>
      <c r="C76" s="58">
        <v>0</v>
      </c>
      <c r="D76" s="58">
        <v>0</v>
      </c>
      <c r="E76" s="58">
        <v>0</v>
      </c>
      <c r="F76" s="58">
        <v>0</v>
      </c>
      <c r="G76" s="58">
        <v>0</v>
      </c>
    </row>
    <row r="77" spans="1:7" x14ac:dyDescent="0.25">
      <c r="A77" s="68" t="s">
        <v>371</v>
      </c>
      <c r="B77" s="58">
        <v>0</v>
      </c>
      <c r="C77" s="58">
        <v>0</v>
      </c>
      <c r="D77" s="58">
        <v>0</v>
      </c>
      <c r="E77" s="58">
        <v>0</v>
      </c>
      <c r="F77" s="58">
        <v>0</v>
      </c>
      <c r="G77" s="58">
        <v>0</v>
      </c>
    </row>
    <row r="78" spans="1:7" x14ac:dyDescent="0.25">
      <c r="A78" s="68" t="s">
        <v>372</v>
      </c>
      <c r="B78" s="58">
        <v>0</v>
      </c>
      <c r="C78" s="58">
        <v>0</v>
      </c>
      <c r="D78" s="58">
        <v>0</v>
      </c>
      <c r="E78" s="58">
        <v>0</v>
      </c>
      <c r="F78" s="58">
        <v>0</v>
      </c>
      <c r="G78" s="58">
        <v>0</v>
      </c>
    </row>
    <row r="79" spans="1:7" x14ac:dyDescent="0.25">
      <c r="A79" s="68" t="s">
        <v>373</v>
      </c>
      <c r="B79" s="58">
        <v>0</v>
      </c>
      <c r="C79" s="58">
        <v>0</v>
      </c>
      <c r="D79" s="58">
        <v>0</v>
      </c>
      <c r="E79" s="58">
        <v>0</v>
      </c>
      <c r="F79" s="58">
        <v>0</v>
      </c>
      <c r="G79" s="58">
        <v>0</v>
      </c>
    </row>
    <row r="80" spans="1:7" x14ac:dyDescent="0.25">
      <c r="A80" s="68" t="s">
        <v>374</v>
      </c>
      <c r="B80" s="58">
        <v>0</v>
      </c>
      <c r="C80" s="58">
        <v>0</v>
      </c>
      <c r="D80" s="58">
        <v>0</v>
      </c>
      <c r="E80" s="58">
        <v>0</v>
      </c>
      <c r="F80" s="58">
        <v>0</v>
      </c>
      <c r="G80" s="58">
        <v>0</v>
      </c>
    </row>
    <row r="81" spans="1:7" x14ac:dyDescent="0.25">
      <c r="A81" s="68" t="s">
        <v>375</v>
      </c>
      <c r="B81" s="58">
        <v>0</v>
      </c>
      <c r="C81" s="58">
        <v>0</v>
      </c>
      <c r="D81" s="58">
        <v>0</v>
      </c>
      <c r="E81" s="58">
        <v>0</v>
      </c>
      <c r="F81" s="58">
        <v>0</v>
      </c>
      <c r="G81" s="58">
        <v>0</v>
      </c>
    </row>
    <row r="82" spans="1:7" x14ac:dyDescent="0.25">
      <c r="A82" s="68" t="s">
        <v>376</v>
      </c>
      <c r="B82" s="58">
        <v>0</v>
      </c>
      <c r="C82" s="58">
        <v>0</v>
      </c>
      <c r="D82" s="58">
        <v>0</v>
      </c>
      <c r="E82" s="58">
        <v>0</v>
      </c>
      <c r="F82" s="58">
        <v>0</v>
      </c>
      <c r="G82" s="58">
        <v>0</v>
      </c>
    </row>
    <row r="83" spans="1:7" x14ac:dyDescent="0.25">
      <c r="A83" s="69"/>
      <c r="B83" s="58"/>
      <c r="C83" s="58"/>
      <c r="D83" s="58"/>
      <c r="E83" s="58"/>
      <c r="F83" s="58"/>
      <c r="G83" s="58"/>
    </row>
    <row r="84" spans="1:7" x14ac:dyDescent="0.25">
      <c r="A84" s="27" t="s">
        <v>377</v>
      </c>
      <c r="B84" s="66">
        <f t="shared" ref="B84:G84" si="10">+B85+B93+B103+B113+B123+B133+B137+B146+B150</f>
        <v>2466230310.000001</v>
      </c>
      <c r="C84" s="66">
        <f t="shared" si="10"/>
        <v>205092784.81999999</v>
      </c>
      <c r="D84" s="66">
        <f t="shared" si="10"/>
        <v>2671323094.8200002</v>
      </c>
      <c r="E84" s="66">
        <f t="shared" si="10"/>
        <v>590210170.43999982</v>
      </c>
      <c r="F84" s="66">
        <f t="shared" si="10"/>
        <v>579832057.8299998</v>
      </c>
      <c r="G84" s="66">
        <f t="shared" si="10"/>
        <v>2081112924.3799994</v>
      </c>
    </row>
    <row r="85" spans="1:7" x14ac:dyDescent="0.25">
      <c r="A85" s="67" t="s">
        <v>304</v>
      </c>
      <c r="B85" s="66">
        <f t="shared" ref="B85:G85" si="11">SUM(B86:B92)</f>
        <v>2224357644.7600007</v>
      </c>
      <c r="C85" s="66">
        <f t="shared" si="11"/>
        <v>31104448.760000013</v>
      </c>
      <c r="D85" s="66">
        <f t="shared" si="11"/>
        <v>2255462093.52</v>
      </c>
      <c r="E85" s="66">
        <f t="shared" si="11"/>
        <v>515427248.12999982</v>
      </c>
      <c r="F85" s="66">
        <f t="shared" si="11"/>
        <v>515427248.12999982</v>
      </c>
      <c r="G85" s="66">
        <f t="shared" si="11"/>
        <v>1740034845.3899994</v>
      </c>
    </row>
    <row r="86" spans="1:7" x14ac:dyDescent="0.25">
      <c r="A86" s="68" t="s">
        <v>305</v>
      </c>
      <c r="B86" s="58">
        <v>664040552.39999998</v>
      </c>
      <c r="C86" s="58">
        <v>5164647.7099999981</v>
      </c>
      <c r="D86" s="58">
        <v>669205200.11000001</v>
      </c>
      <c r="E86" s="58">
        <v>162648339.64999998</v>
      </c>
      <c r="F86" s="58">
        <v>162648339.64999998</v>
      </c>
      <c r="G86" s="58">
        <v>506556860.45999962</v>
      </c>
    </row>
    <row r="87" spans="1:7" x14ac:dyDescent="0.25">
      <c r="A87" s="68" t="s">
        <v>306</v>
      </c>
      <c r="B87" s="58">
        <v>97058035.169999972</v>
      </c>
      <c r="C87" s="58">
        <v>-1559134.5600000024</v>
      </c>
      <c r="D87" s="58">
        <v>95498900.609999955</v>
      </c>
      <c r="E87" s="58">
        <v>22463259.159999989</v>
      </c>
      <c r="F87" s="58">
        <v>22463259.159999989</v>
      </c>
      <c r="G87" s="58">
        <v>73035641.449999973</v>
      </c>
    </row>
    <row r="88" spans="1:7" x14ac:dyDescent="0.25">
      <c r="A88" s="68" t="s">
        <v>307</v>
      </c>
      <c r="B88" s="58">
        <v>294505323.31000042</v>
      </c>
      <c r="C88" s="58">
        <v>7367140.4600000028</v>
      </c>
      <c r="D88" s="58">
        <v>301872463.76999998</v>
      </c>
      <c r="E88" s="58">
        <v>59777602.259999976</v>
      </c>
      <c r="F88" s="58">
        <v>59777602.259999976</v>
      </c>
      <c r="G88" s="58">
        <v>242094861.51000029</v>
      </c>
    </row>
    <row r="89" spans="1:7" x14ac:dyDescent="0.25">
      <c r="A89" s="68" t="s">
        <v>308</v>
      </c>
      <c r="B89" s="58">
        <v>154915431.11999992</v>
      </c>
      <c r="C89" s="58">
        <v>9049707.3299999982</v>
      </c>
      <c r="D89" s="58">
        <v>163965138.45000008</v>
      </c>
      <c r="E89" s="58">
        <v>46157335.300000027</v>
      </c>
      <c r="F89" s="58">
        <v>46157335.300000027</v>
      </c>
      <c r="G89" s="58">
        <v>117807803.1499999</v>
      </c>
    </row>
    <row r="90" spans="1:7" x14ac:dyDescent="0.25">
      <c r="A90" s="68" t="s">
        <v>309</v>
      </c>
      <c r="B90" s="58">
        <v>583772264.32000041</v>
      </c>
      <c r="C90" s="58">
        <v>29461479.410000015</v>
      </c>
      <c r="D90" s="58">
        <v>613233743.73000002</v>
      </c>
      <c r="E90" s="58">
        <v>161621923.32999989</v>
      </c>
      <c r="F90" s="58">
        <v>161621923.32999989</v>
      </c>
      <c r="G90" s="58">
        <v>451611820.3999998</v>
      </c>
    </row>
    <row r="91" spans="1:7" x14ac:dyDescent="0.25">
      <c r="A91" s="68" t="s">
        <v>310</v>
      </c>
      <c r="B91" s="58">
        <v>229591846.43000001</v>
      </c>
      <c r="C91" s="58">
        <v>-20075888.209999997</v>
      </c>
      <c r="D91" s="58">
        <v>209515958.22</v>
      </c>
      <c r="E91" s="58">
        <v>0</v>
      </c>
      <c r="F91" s="58">
        <v>0</v>
      </c>
      <c r="G91" s="58">
        <v>209515958.22</v>
      </c>
    </row>
    <row r="92" spans="1:7" x14ac:dyDescent="0.25">
      <c r="A92" s="68" t="s">
        <v>311</v>
      </c>
      <c r="B92" s="58">
        <v>200474192.01000005</v>
      </c>
      <c r="C92" s="58">
        <v>1696496.62</v>
      </c>
      <c r="D92" s="58">
        <v>202170688.63</v>
      </c>
      <c r="E92" s="58">
        <v>62758788.430000015</v>
      </c>
      <c r="F92" s="58">
        <v>62758788.430000015</v>
      </c>
      <c r="G92" s="58">
        <v>139411900.1999999</v>
      </c>
    </row>
    <row r="93" spans="1:7" x14ac:dyDescent="0.25">
      <c r="A93" s="67" t="s">
        <v>312</v>
      </c>
      <c r="B93" s="66">
        <f t="shared" ref="B93:G93" si="12">SUM(B94:B102)</f>
        <v>39183507.210000008</v>
      </c>
      <c r="C93" s="66">
        <f t="shared" si="12"/>
        <v>9415591.1100000013</v>
      </c>
      <c r="D93" s="66">
        <f t="shared" si="12"/>
        <v>48599098.32</v>
      </c>
      <c r="E93" s="66">
        <f t="shared" si="12"/>
        <v>5478909.0200000005</v>
      </c>
      <c r="F93" s="66">
        <f t="shared" si="12"/>
        <v>4866308.63</v>
      </c>
      <c r="G93" s="66">
        <f t="shared" si="12"/>
        <v>43120189.299999997</v>
      </c>
    </row>
    <row r="94" spans="1:7" x14ac:dyDescent="0.25">
      <c r="A94" s="68" t="s">
        <v>313</v>
      </c>
      <c r="B94" s="58">
        <v>15192830.499999996</v>
      </c>
      <c r="C94" s="58">
        <v>7761056.7300000004</v>
      </c>
      <c r="D94" s="58">
        <v>22953887.229999997</v>
      </c>
      <c r="E94" s="58">
        <v>2785505.19</v>
      </c>
      <c r="F94" s="58">
        <v>2473322.0699999998</v>
      </c>
      <c r="G94" s="58">
        <v>20168382.039999995</v>
      </c>
    </row>
    <row r="95" spans="1:7" x14ac:dyDescent="0.25">
      <c r="A95" s="68" t="s">
        <v>314</v>
      </c>
      <c r="B95" s="58">
        <v>2218869.2599999998</v>
      </c>
      <c r="C95" s="58">
        <v>24306.239999999994</v>
      </c>
      <c r="D95" s="58">
        <v>2243175.4999999995</v>
      </c>
      <c r="E95" s="58">
        <v>460600.18</v>
      </c>
      <c r="F95" s="58">
        <v>404014.37999999995</v>
      </c>
      <c r="G95" s="58">
        <v>1782575.32</v>
      </c>
    </row>
    <row r="96" spans="1:7" x14ac:dyDescent="0.25">
      <c r="A96" s="68" t="s">
        <v>315</v>
      </c>
      <c r="B96" s="58">
        <v>0</v>
      </c>
      <c r="C96" s="58">
        <v>0</v>
      </c>
      <c r="D96" s="58">
        <v>0</v>
      </c>
      <c r="E96" s="58">
        <v>0</v>
      </c>
      <c r="F96" s="58">
        <v>0</v>
      </c>
      <c r="G96" s="58">
        <v>0</v>
      </c>
    </row>
    <row r="97" spans="1:7" x14ac:dyDescent="0.25">
      <c r="A97" s="68" t="s">
        <v>316</v>
      </c>
      <c r="B97" s="58">
        <v>3562309.77</v>
      </c>
      <c r="C97" s="58">
        <v>219800.77999999977</v>
      </c>
      <c r="D97" s="58">
        <v>3782110.5500000003</v>
      </c>
      <c r="E97" s="58">
        <v>290576.55999999994</v>
      </c>
      <c r="F97" s="58">
        <v>255976.94999999998</v>
      </c>
      <c r="G97" s="58">
        <v>3491533.99</v>
      </c>
    </row>
    <row r="98" spans="1:7" x14ac:dyDescent="0.25">
      <c r="A98" s="70" t="s">
        <v>317</v>
      </c>
      <c r="B98" s="58">
        <v>9248448.450000003</v>
      </c>
      <c r="C98" s="58">
        <v>1611011.5699999998</v>
      </c>
      <c r="D98" s="58">
        <v>10859460.019999998</v>
      </c>
      <c r="E98" s="58">
        <v>335338.02000000014</v>
      </c>
      <c r="F98" s="58">
        <v>327019.15000000008</v>
      </c>
      <c r="G98" s="58">
        <v>10524122</v>
      </c>
    </row>
    <row r="99" spans="1:7" x14ac:dyDescent="0.25">
      <c r="A99" s="68" t="s">
        <v>318</v>
      </c>
      <c r="B99" s="58">
        <v>6152749.4400000004</v>
      </c>
      <c r="C99" s="58">
        <v>-34303.160000000003</v>
      </c>
      <c r="D99" s="58">
        <v>6118446.2800000003</v>
      </c>
      <c r="E99" s="58">
        <v>1266195.29</v>
      </c>
      <c r="F99" s="58">
        <v>1110794.8399999999</v>
      </c>
      <c r="G99" s="58">
        <v>4852250.9899999993</v>
      </c>
    </row>
    <row r="100" spans="1:7" x14ac:dyDescent="0.25">
      <c r="A100" s="68" t="s">
        <v>319</v>
      </c>
      <c r="B100" s="58">
        <v>329387.95</v>
      </c>
      <c r="C100" s="58">
        <v>-129843.78</v>
      </c>
      <c r="D100" s="58">
        <v>199544.16999999998</v>
      </c>
      <c r="E100" s="58">
        <v>2998.04</v>
      </c>
      <c r="F100" s="58">
        <v>2509.04</v>
      </c>
      <c r="G100" s="58">
        <v>196546.13</v>
      </c>
    </row>
    <row r="101" spans="1:7" x14ac:dyDescent="0.25">
      <c r="A101" s="68" t="s">
        <v>320</v>
      </c>
      <c r="B101" s="58">
        <v>0</v>
      </c>
      <c r="C101" s="58">
        <v>0</v>
      </c>
      <c r="D101" s="58">
        <v>0</v>
      </c>
      <c r="E101" s="58">
        <v>0</v>
      </c>
      <c r="F101" s="58">
        <v>0</v>
      </c>
      <c r="G101" s="58">
        <v>0</v>
      </c>
    </row>
    <row r="102" spans="1:7" x14ac:dyDescent="0.25">
      <c r="A102" s="68" t="s">
        <v>321</v>
      </c>
      <c r="B102" s="58">
        <v>2478911.84</v>
      </c>
      <c r="C102" s="58">
        <v>-36437.269999999997</v>
      </c>
      <c r="D102" s="58">
        <v>2442474.5699999989</v>
      </c>
      <c r="E102" s="58">
        <v>337695.74000000005</v>
      </c>
      <c r="F102" s="58">
        <v>292672.20000000007</v>
      </c>
      <c r="G102" s="58">
        <v>2104778.8299999996</v>
      </c>
    </row>
    <row r="103" spans="1:7" x14ac:dyDescent="0.25">
      <c r="A103" s="67" t="s">
        <v>322</v>
      </c>
      <c r="B103" s="66">
        <f t="shared" ref="B103:G103" si="13">SUM(B104:B112)</f>
        <v>160072243.03</v>
      </c>
      <c r="C103" s="66">
        <f t="shared" si="13"/>
        <v>89215382.080000013</v>
      </c>
      <c r="D103" s="66">
        <f t="shared" si="13"/>
        <v>249287625.10999998</v>
      </c>
      <c r="E103" s="66">
        <f t="shared" si="13"/>
        <v>47045403.410000004</v>
      </c>
      <c r="F103" s="66">
        <f t="shared" si="13"/>
        <v>37289891.190000013</v>
      </c>
      <c r="G103" s="66">
        <f t="shared" si="13"/>
        <v>202242221.69999999</v>
      </c>
    </row>
    <row r="104" spans="1:7" x14ac:dyDescent="0.25">
      <c r="A104" s="68" t="s">
        <v>323</v>
      </c>
      <c r="B104" s="58">
        <v>41461688.700000003</v>
      </c>
      <c r="C104" s="58">
        <v>-5357835.379999999</v>
      </c>
      <c r="D104" s="58">
        <v>36103853.32</v>
      </c>
      <c r="E104" s="58">
        <v>7448915.5300000031</v>
      </c>
      <c r="F104" s="58">
        <v>7219198.5300000031</v>
      </c>
      <c r="G104" s="58">
        <v>28654937.789999999</v>
      </c>
    </row>
    <row r="105" spans="1:7" x14ac:dyDescent="0.25">
      <c r="A105" s="68" t="s">
        <v>324</v>
      </c>
      <c r="B105" s="58">
        <v>30597038.809999999</v>
      </c>
      <c r="C105" s="58">
        <v>90448.160000000033</v>
      </c>
      <c r="D105" s="58">
        <v>30687486.969999999</v>
      </c>
      <c r="E105" s="58">
        <v>22911057.57</v>
      </c>
      <c r="F105" s="58">
        <v>13564560.16</v>
      </c>
      <c r="G105" s="58">
        <v>7776429.3999999985</v>
      </c>
    </row>
    <row r="106" spans="1:7" x14ac:dyDescent="0.25">
      <c r="A106" s="68" t="s">
        <v>325</v>
      </c>
      <c r="B106" s="58">
        <v>1042118.73</v>
      </c>
      <c r="C106" s="58">
        <v>1138963.4699999997</v>
      </c>
      <c r="D106" s="58">
        <v>2181082.2000000002</v>
      </c>
      <c r="E106" s="58">
        <v>61858.750000000007</v>
      </c>
      <c r="F106" s="58">
        <v>56622.23</v>
      </c>
      <c r="G106" s="58">
        <v>2119223.4500000002</v>
      </c>
    </row>
    <row r="107" spans="1:7" x14ac:dyDescent="0.25">
      <c r="A107" s="68" t="s">
        <v>326</v>
      </c>
      <c r="B107" s="58">
        <v>8541941.1499999985</v>
      </c>
      <c r="C107" s="58">
        <v>49667178.200000003</v>
      </c>
      <c r="D107" s="58">
        <v>58209119.350000009</v>
      </c>
      <c r="E107" s="58">
        <v>25478.77</v>
      </c>
      <c r="F107" s="58">
        <v>25478.77</v>
      </c>
      <c r="G107" s="58">
        <v>58183640.580000006</v>
      </c>
    </row>
    <row r="108" spans="1:7" x14ac:dyDescent="0.25">
      <c r="A108" s="68" t="s">
        <v>327</v>
      </c>
      <c r="B108" s="58">
        <v>22293429.489999995</v>
      </c>
      <c r="C108" s="58">
        <v>42722345.630000003</v>
      </c>
      <c r="D108" s="58">
        <v>65015775.119999997</v>
      </c>
      <c r="E108" s="58">
        <v>3901350.27</v>
      </c>
      <c r="F108" s="58">
        <v>3817629.62</v>
      </c>
      <c r="G108" s="58">
        <v>61114424.850000009</v>
      </c>
    </row>
    <row r="109" spans="1:7" x14ac:dyDescent="0.25">
      <c r="A109" s="68" t="s">
        <v>328</v>
      </c>
      <c r="B109" s="58">
        <v>0</v>
      </c>
      <c r="C109" s="58">
        <v>103000</v>
      </c>
      <c r="D109" s="58">
        <v>103000</v>
      </c>
      <c r="E109" s="58">
        <v>0</v>
      </c>
      <c r="F109" s="58">
        <v>0</v>
      </c>
      <c r="G109" s="58">
        <v>103000</v>
      </c>
    </row>
    <row r="110" spans="1:7" x14ac:dyDescent="0.25">
      <c r="A110" s="68" t="s">
        <v>329</v>
      </c>
      <c r="B110" s="58">
        <v>1175128.3500000001</v>
      </c>
      <c r="C110" s="58">
        <v>721633.91999999981</v>
      </c>
      <c r="D110" s="58">
        <v>1896762.27</v>
      </c>
      <c r="E110" s="58">
        <v>266952.90999999997</v>
      </c>
      <c r="F110" s="58">
        <v>191193.86999999997</v>
      </c>
      <c r="G110" s="58">
        <v>1629809.3599999999</v>
      </c>
    </row>
    <row r="111" spans="1:7" x14ac:dyDescent="0.25">
      <c r="A111" s="68" t="s">
        <v>330</v>
      </c>
      <c r="B111" s="58">
        <v>0</v>
      </c>
      <c r="C111" s="58">
        <v>68900.069999999992</v>
      </c>
      <c r="D111" s="58">
        <v>68900.069999999992</v>
      </c>
      <c r="E111" s="58">
        <v>0</v>
      </c>
      <c r="F111" s="58">
        <v>0</v>
      </c>
      <c r="G111" s="58">
        <v>68900.069999999992</v>
      </c>
    </row>
    <row r="112" spans="1:7" x14ac:dyDescent="0.25">
      <c r="A112" s="68" t="s">
        <v>331</v>
      </c>
      <c r="B112" s="58">
        <v>54960897.799999997</v>
      </c>
      <c r="C112" s="58">
        <v>60748.01</v>
      </c>
      <c r="D112" s="58">
        <v>55021645.809999973</v>
      </c>
      <c r="E112" s="58">
        <v>12429789.610000005</v>
      </c>
      <c r="F112" s="58">
        <v>12415208.010000004</v>
      </c>
      <c r="G112" s="58">
        <v>42591856.199999988</v>
      </c>
    </row>
    <row r="113" spans="1:7" x14ac:dyDescent="0.25">
      <c r="A113" s="67" t="s">
        <v>332</v>
      </c>
      <c r="B113" s="66">
        <f t="shared" ref="B113:G113" si="14">SUM(B114:B122)</f>
        <v>1889166</v>
      </c>
      <c r="C113" s="66">
        <f t="shared" si="14"/>
        <v>41246034.219999999</v>
      </c>
      <c r="D113" s="66">
        <f t="shared" si="14"/>
        <v>43135200.219999999</v>
      </c>
      <c r="E113" s="66">
        <f t="shared" si="14"/>
        <v>175400</v>
      </c>
      <c r="F113" s="66">
        <f t="shared" si="14"/>
        <v>165400</v>
      </c>
      <c r="G113" s="66">
        <f t="shared" si="14"/>
        <v>42959800.219999999</v>
      </c>
    </row>
    <row r="114" spans="1:7" x14ac:dyDescent="0.25">
      <c r="A114" s="68" t="s">
        <v>333</v>
      </c>
      <c r="B114" s="58">
        <v>0</v>
      </c>
      <c r="C114" s="58">
        <v>0</v>
      </c>
      <c r="D114" s="58">
        <v>0</v>
      </c>
      <c r="E114" s="58">
        <v>0</v>
      </c>
      <c r="F114" s="58">
        <v>0</v>
      </c>
      <c r="G114" s="58">
        <v>0</v>
      </c>
    </row>
    <row r="115" spans="1:7" x14ac:dyDescent="0.25">
      <c r="A115" s="68" t="s">
        <v>334</v>
      </c>
      <c r="B115" s="58">
        <v>0</v>
      </c>
      <c r="C115" s="58">
        <v>0</v>
      </c>
      <c r="D115" s="58">
        <v>0</v>
      </c>
      <c r="E115" s="58">
        <v>0</v>
      </c>
      <c r="F115" s="58">
        <v>0</v>
      </c>
      <c r="G115" s="58">
        <v>0</v>
      </c>
    </row>
    <row r="116" spans="1:7" x14ac:dyDescent="0.25">
      <c r="A116" s="68" t="s">
        <v>335</v>
      </c>
      <c r="B116" s="58">
        <v>0</v>
      </c>
      <c r="C116" s="58">
        <v>0</v>
      </c>
      <c r="D116" s="58">
        <v>0</v>
      </c>
      <c r="E116" s="58">
        <v>0</v>
      </c>
      <c r="F116" s="58">
        <v>0</v>
      </c>
      <c r="G116" s="58">
        <v>0</v>
      </c>
    </row>
    <row r="117" spans="1:7" x14ac:dyDescent="0.25">
      <c r="A117" s="68" t="s">
        <v>336</v>
      </c>
      <c r="B117" s="58">
        <v>1889166</v>
      </c>
      <c r="C117" s="58">
        <v>41246034.219999999</v>
      </c>
      <c r="D117" s="58">
        <v>43135200.219999999</v>
      </c>
      <c r="E117" s="58">
        <v>175400</v>
      </c>
      <c r="F117" s="58">
        <v>165400</v>
      </c>
      <c r="G117" s="58">
        <v>42959800.219999999</v>
      </c>
    </row>
    <row r="118" spans="1:7" x14ac:dyDescent="0.25">
      <c r="A118" s="68" t="s">
        <v>337</v>
      </c>
      <c r="B118" s="58">
        <v>0</v>
      </c>
      <c r="C118" s="58">
        <v>0</v>
      </c>
      <c r="D118" s="58">
        <v>0</v>
      </c>
      <c r="E118" s="58">
        <v>0</v>
      </c>
      <c r="F118" s="58">
        <v>0</v>
      </c>
      <c r="G118" s="58">
        <v>0</v>
      </c>
    </row>
    <row r="119" spans="1:7" x14ac:dyDescent="0.25">
      <c r="A119" s="68" t="s">
        <v>338</v>
      </c>
      <c r="B119" s="58">
        <v>0</v>
      </c>
      <c r="C119" s="58">
        <v>0</v>
      </c>
      <c r="D119" s="58">
        <v>0</v>
      </c>
      <c r="E119" s="58">
        <v>0</v>
      </c>
      <c r="F119" s="58">
        <v>0</v>
      </c>
      <c r="G119" s="58">
        <v>0</v>
      </c>
    </row>
    <row r="120" spans="1:7" x14ac:dyDescent="0.25">
      <c r="A120" s="68" t="s">
        <v>339</v>
      </c>
      <c r="B120" s="58">
        <v>0</v>
      </c>
      <c r="C120" s="58">
        <v>0</v>
      </c>
      <c r="D120" s="58">
        <v>0</v>
      </c>
      <c r="E120" s="58">
        <v>0</v>
      </c>
      <c r="F120" s="58">
        <v>0</v>
      </c>
      <c r="G120" s="58">
        <v>0</v>
      </c>
    </row>
    <row r="121" spans="1:7" x14ac:dyDescent="0.25">
      <c r="A121" s="68" t="s">
        <v>340</v>
      </c>
      <c r="B121" s="58">
        <v>0</v>
      </c>
      <c r="C121" s="58">
        <v>0</v>
      </c>
      <c r="D121" s="58">
        <v>0</v>
      </c>
      <c r="E121" s="58">
        <v>0</v>
      </c>
      <c r="F121" s="58">
        <v>0</v>
      </c>
      <c r="G121" s="58">
        <v>0</v>
      </c>
    </row>
    <row r="122" spans="1:7" x14ac:dyDescent="0.25">
      <c r="A122" s="68" t="s">
        <v>341</v>
      </c>
      <c r="B122" s="58">
        <v>0</v>
      </c>
      <c r="C122" s="58">
        <v>0</v>
      </c>
      <c r="D122" s="58">
        <v>0</v>
      </c>
      <c r="E122" s="58">
        <v>0</v>
      </c>
      <c r="F122" s="58">
        <v>0</v>
      </c>
      <c r="G122" s="58">
        <v>0</v>
      </c>
    </row>
    <row r="123" spans="1:7" x14ac:dyDescent="0.25">
      <c r="A123" s="67" t="s">
        <v>342</v>
      </c>
      <c r="B123" s="66">
        <f t="shared" ref="B123:G123" si="15">SUM(B124:B132)</f>
        <v>11241500</v>
      </c>
      <c r="C123" s="66">
        <f t="shared" si="15"/>
        <v>3345470.6399999997</v>
      </c>
      <c r="D123" s="66">
        <f t="shared" si="15"/>
        <v>14586970.640000001</v>
      </c>
      <c r="E123" s="66">
        <f t="shared" si="15"/>
        <v>1406127.87</v>
      </c>
      <c r="F123" s="66">
        <f t="shared" si="15"/>
        <v>1406127.87</v>
      </c>
      <c r="G123" s="66">
        <f t="shared" si="15"/>
        <v>13180842.770000001</v>
      </c>
    </row>
    <row r="124" spans="1:7" x14ac:dyDescent="0.25">
      <c r="A124" s="68" t="s">
        <v>343</v>
      </c>
      <c r="B124" s="58">
        <v>0</v>
      </c>
      <c r="C124" s="58">
        <v>996066.72</v>
      </c>
      <c r="D124" s="58">
        <v>996066.72</v>
      </c>
      <c r="E124" s="58">
        <v>593797.24</v>
      </c>
      <c r="F124" s="58">
        <v>593797.24</v>
      </c>
      <c r="G124" s="58">
        <v>402269.48</v>
      </c>
    </row>
    <row r="125" spans="1:7" x14ac:dyDescent="0.25">
      <c r="A125" s="68" t="s">
        <v>344</v>
      </c>
      <c r="B125" s="58">
        <v>0</v>
      </c>
      <c r="C125" s="58">
        <v>65257</v>
      </c>
      <c r="D125" s="58">
        <v>65257</v>
      </c>
      <c r="E125" s="58">
        <v>0</v>
      </c>
      <c r="F125" s="58">
        <v>0</v>
      </c>
      <c r="G125" s="58">
        <v>65257</v>
      </c>
    </row>
    <row r="126" spans="1:7" x14ac:dyDescent="0.25">
      <c r="A126" s="68" t="s">
        <v>345</v>
      </c>
      <c r="B126" s="58">
        <v>11241500</v>
      </c>
      <c r="C126" s="58">
        <v>1923167.5199999998</v>
      </c>
      <c r="D126" s="58">
        <v>13164667.52</v>
      </c>
      <c r="E126" s="58">
        <v>805525.63</v>
      </c>
      <c r="F126" s="58">
        <v>805525.63</v>
      </c>
      <c r="G126" s="58">
        <v>12359141.890000001</v>
      </c>
    </row>
    <row r="127" spans="1:7" x14ac:dyDescent="0.25">
      <c r="A127" s="68" t="s">
        <v>346</v>
      </c>
      <c r="B127" s="58">
        <v>0</v>
      </c>
      <c r="C127" s="58">
        <v>0</v>
      </c>
      <c r="D127" s="58">
        <v>0</v>
      </c>
      <c r="E127" s="58">
        <v>0</v>
      </c>
      <c r="F127" s="58">
        <v>0</v>
      </c>
      <c r="G127" s="58">
        <v>0</v>
      </c>
    </row>
    <row r="128" spans="1:7" x14ac:dyDescent="0.25">
      <c r="A128" s="68" t="s">
        <v>347</v>
      </c>
      <c r="B128" s="58">
        <v>0</v>
      </c>
      <c r="C128" s="58">
        <v>0</v>
      </c>
      <c r="D128" s="58">
        <v>0</v>
      </c>
      <c r="E128" s="58">
        <v>0</v>
      </c>
      <c r="F128" s="58">
        <v>0</v>
      </c>
      <c r="G128" s="58">
        <v>0</v>
      </c>
    </row>
    <row r="129" spans="1:7" x14ac:dyDescent="0.25">
      <c r="A129" s="68" t="s">
        <v>348</v>
      </c>
      <c r="B129" s="58">
        <v>0</v>
      </c>
      <c r="C129" s="58">
        <v>25975.399999999998</v>
      </c>
      <c r="D129" s="58">
        <v>25975.399999999998</v>
      </c>
      <c r="E129" s="58">
        <v>6805</v>
      </c>
      <c r="F129" s="58">
        <v>6805</v>
      </c>
      <c r="G129" s="58">
        <v>19170.399999999998</v>
      </c>
    </row>
    <row r="130" spans="1:7" x14ac:dyDescent="0.25">
      <c r="A130" s="68" t="s">
        <v>349</v>
      </c>
      <c r="B130" s="58">
        <v>0</v>
      </c>
      <c r="C130" s="58">
        <v>0</v>
      </c>
      <c r="D130" s="58">
        <v>0</v>
      </c>
      <c r="E130" s="58">
        <v>0</v>
      </c>
      <c r="F130" s="58">
        <v>0</v>
      </c>
      <c r="G130" s="58">
        <v>0</v>
      </c>
    </row>
    <row r="131" spans="1:7" x14ac:dyDescent="0.25">
      <c r="A131" s="68" t="s">
        <v>350</v>
      </c>
      <c r="B131" s="58">
        <v>0</v>
      </c>
      <c r="C131" s="58">
        <v>0</v>
      </c>
      <c r="D131" s="58">
        <v>0</v>
      </c>
      <c r="E131" s="58">
        <v>0</v>
      </c>
      <c r="F131" s="58">
        <v>0</v>
      </c>
      <c r="G131" s="58">
        <v>0</v>
      </c>
    </row>
    <row r="132" spans="1:7" x14ac:dyDescent="0.25">
      <c r="A132" s="68" t="s">
        <v>351</v>
      </c>
      <c r="B132" s="58">
        <v>0</v>
      </c>
      <c r="C132" s="58">
        <v>335004</v>
      </c>
      <c r="D132" s="58">
        <v>335004</v>
      </c>
      <c r="E132" s="58">
        <v>0</v>
      </c>
      <c r="F132" s="58">
        <v>0</v>
      </c>
      <c r="G132" s="58">
        <v>335004</v>
      </c>
    </row>
    <row r="133" spans="1:7" x14ac:dyDescent="0.25">
      <c r="A133" s="67" t="s">
        <v>352</v>
      </c>
      <c r="B133" s="66">
        <f t="shared" ref="B133:G133" si="16">SUM(B134:B136)</f>
        <v>29486249</v>
      </c>
      <c r="C133" s="66">
        <f t="shared" si="16"/>
        <v>30765858.009999998</v>
      </c>
      <c r="D133" s="66">
        <f t="shared" si="16"/>
        <v>60252107.009999998</v>
      </c>
      <c r="E133" s="66">
        <f t="shared" si="16"/>
        <v>20677082.009999998</v>
      </c>
      <c r="F133" s="66">
        <f t="shared" si="16"/>
        <v>20677082.009999998</v>
      </c>
      <c r="G133" s="66">
        <f t="shared" si="16"/>
        <v>39575025</v>
      </c>
    </row>
    <row r="134" spans="1:7" x14ac:dyDescent="0.25">
      <c r="A134" s="68" t="s">
        <v>353</v>
      </c>
      <c r="B134" s="58">
        <v>0</v>
      </c>
      <c r="C134" s="58">
        <v>0</v>
      </c>
      <c r="D134" s="58">
        <v>0</v>
      </c>
      <c r="E134" s="58">
        <v>0</v>
      </c>
      <c r="F134" s="58">
        <v>0</v>
      </c>
      <c r="G134" s="58">
        <v>0</v>
      </c>
    </row>
    <row r="135" spans="1:7" x14ac:dyDescent="0.25">
      <c r="A135" s="68" t="s">
        <v>354</v>
      </c>
      <c r="B135" s="58">
        <v>29486249</v>
      </c>
      <c r="C135" s="58">
        <v>30765858.009999998</v>
      </c>
      <c r="D135" s="58">
        <v>60252107.009999998</v>
      </c>
      <c r="E135" s="58">
        <v>20677082.009999998</v>
      </c>
      <c r="F135" s="58">
        <v>20677082.009999998</v>
      </c>
      <c r="G135" s="58">
        <v>39575025</v>
      </c>
    </row>
    <row r="136" spans="1:7" x14ac:dyDescent="0.25">
      <c r="A136" s="68" t="s">
        <v>355</v>
      </c>
      <c r="B136" s="58">
        <v>0</v>
      </c>
      <c r="C136" s="58">
        <v>0</v>
      </c>
      <c r="D136" s="58">
        <v>0</v>
      </c>
      <c r="E136" s="58">
        <v>0</v>
      </c>
      <c r="F136" s="58">
        <v>0</v>
      </c>
      <c r="G136" s="58">
        <v>0</v>
      </c>
    </row>
    <row r="137" spans="1:7" x14ac:dyDescent="0.25">
      <c r="A137" s="67" t="s">
        <v>356</v>
      </c>
      <c r="B137" s="66">
        <f t="shared" ref="B137:G137" si="17">SUM(B138:B145)</f>
        <v>0</v>
      </c>
      <c r="C137" s="66">
        <f t="shared" si="17"/>
        <v>0</v>
      </c>
      <c r="D137" s="66">
        <f t="shared" si="17"/>
        <v>0</v>
      </c>
      <c r="E137" s="66">
        <f t="shared" si="17"/>
        <v>0</v>
      </c>
      <c r="F137" s="66">
        <f t="shared" si="17"/>
        <v>0</v>
      </c>
      <c r="G137" s="66">
        <f t="shared" si="17"/>
        <v>0</v>
      </c>
    </row>
    <row r="138" spans="1:7" x14ac:dyDescent="0.25">
      <c r="A138" s="68" t="s">
        <v>357</v>
      </c>
      <c r="B138" s="58">
        <v>0</v>
      </c>
      <c r="C138" s="58">
        <v>0</v>
      </c>
      <c r="D138" s="58">
        <v>0</v>
      </c>
      <c r="E138" s="58">
        <v>0</v>
      </c>
      <c r="F138" s="58">
        <v>0</v>
      </c>
      <c r="G138" s="58">
        <v>0</v>
      </c>
    </row>
    <row r="139" spans="1:7" x14ac:dyDescent="0.25">
      <c r="A139" s="68" t="s">
        <v>358</v>
      </c>
      <c r="B139" s="58">
        <v>0</v>
      </c>
      <c r="C139" s="58">
        <v>0</v>
      </c>
      <c r="D139" s="58">
        <v>0</v>
      </c>
      <c r="E139" s="58">
        <v>0</v>
      </c>
      <c r="F139" s="58">
        <v>0</v>
      </c>
      <c r="G139" s="58">
        <v>0</v>
      </c>
    </row>
    <row r="140" spans="1:7" x14ac:dyDescent="0.25">
      <c r="A140" s="68" t="s">
        <v>359</v>
      </c>
      <c r="B140" s="58">
        <v>0</v>
      </c>
      <c r="C140" s="58">
        <v>0</v>
      </c>
      <c r="D140" s="58">
        <v>0</v>
      </c>
      <c r="E140" s="58">
        <v>0</v>
      </c>
      <c r="F140" s="58">
        <v>0</v>
      </c>
      <c r="G140" s="58">
        <v>0</v>
      </c>
    </row>
    <row r="141" spans="1:7" x14ac:dyDescent="0.25">
      <c r="A141" s="68" t="s">
        <v>360</v>
      </c>
      <c r="B141" s="58">
        <v>0</v>
      </c>
      <c r="C141" s="58">
        <v>0</v>
      </c>
      <c r="D141" s="58">
        <v>0</v>
      </c>
      <c r="E141" s="58">
        <v>0</v>
      </c>
      <c r="F141" s="58">
        <v>0</v>
      </c>
      <c r="G141" s="58">
        <v>0</v>
      </c>
    </row>
    <row r="142" spans="1:7" x14ac:dyDescent="0.25">
      <c r="A142" s="68" t="s">
        <v>361</v>
      </c>
      <c r="B142" s="58">
        <v>0</v>
      </c>
      <c r="C142" s="58">
        <v>0</v>
      </c>
      <c r="D142" s="58">
        <v>0</v>
      </c>
      <c r="E142" s="58">
        <v>0</v>
      </c>
      <c r="F142" s="58">
        <v>0</v>
      </c>
      <c r="G142" s="58">
        <v>0</v>
      </c>
    </row>
    <row r="143" spans="1:7" x14ac:dyDescent="0.25">
      <c r="A143" s="68" t="s">
        <v>362</v>
      </c>
      <c r="B143" s="58">
        <v>0</v>
      </c>
      <c r="C143" s="58">
        <v>0</v>
      </c>
      <c r="D143" s="58">
        <v>0</v>
      </c>
      <c r="E143" s="58">
        <v>0</v>
      </c>
      <c r="F143" s="58">
        <v>0</v>
      </c>
      <c r="G143" s="58">
        <v>0</v>
      </c>
    </row>
    <row r="144" spans="1:7" x14ac:dyDescent="0.25">
      <c r="A144" s="68" t="s">
        <v>363</v>
      </c>
      <c r="B144" s="58">
        <v>0</v>
      </c>
      <c r="C144" s="58">
        <v>0</v>
      </c>
      <c r="D144" s="58">
        <v>0</v>
      </c>
      <c r="E144" s="58">
        <v>0</v>
      </c>
      <c r="F144" s="58">
        <v>0</v>
      </c>
      <c r="G144" s="58">
        <v>0</v>
      </c>
    </row>
    <row r="145" spans="1:7" x14ac:dyDescent="0.25">
      <c r="A145" s="68" t="s">
        <v>364</v>
      </c>
      <c r="B145" s="58">
        <v>0</v>
      </c>
      <c r="C145" s="58">
        <v>0</v>
      </c>
      <c r="D145" s="58">
        <v>0</v>
      </c>
      <c r="E145" s="58">
        <v>0</v>
      </c>
      <c r="F145" s="58">
        <v>0</v>
      </c>
      <c r="G145" s="58">
        <v>0</v>
      </c>
    </row>
    <row r="146" spans="1:7" x14ac:dyDescent="0.25">
      <c r="A146" s="67" t="s">
        <v>365</v>
      </c>
      <c r="B146" s="66">
        <f t="shared" ref="B146:G146" si="18">SUM(B147:B149)</f>
        <v>0</v>
      </c>
      <c r="C146" s="66">
        <f t="shared" si="18"/>
        <v>0</v>
      </c>
      <c r="D146" s="66">
        <f t="shared" si="18"/>
        <v>0</v>
      </c>
      <c r="E146" s="66">
        <f t="shared" si="18"/>
        <v>0</v>
      </c>
      <c r="F146" s="66">
        <f t="shared" si="18"/>
        <v>0</v>
      </c>
      <c r="G146" s="66">
        <f t="shared" si="18"/>
        <v>0</v>
      </c>
    </row>
    <row r="147" spans="1:7" x14ac:dyDescent="0.25">
      <c r="A147" s="68" t="s">
        <v>366</v>
      </c>
      <c r="B147" s="58">
        <v>0</v>
      </c>
      <c r="C147" s="58">
        <v>0</v>
      </c>
      <c r="D147" s="58">
        <v>0</v>
      </c>
      <c r="E147" s="58">
        <v>0</v>
      </c>
      <c r="F147" s="58">
        <v>0</v>
      </c>
      <c r="G147" s="58">
        <v>0</v>
      </c>
    </row>
    <row r="148" spans="1:7" x14ac:dyDescent="0.25">
      <c r="A148" s="68" t="s">
        <v>367</v>
      </c>
      <c r="B148" s="58">
        <v>0</v>
      </c>
      <c r="C148" s="58">
        <v>0</v>
      </c>
      <c r="D148" s="58">
        <v>0</v>
      </c>
      <c r="E148" s="58">
        <v>0</v>
      </c>
      <c r="F148" s="58">
        <v>0</v>
      </c>
      <c r="G148" s="58">
        <v>0</v>
      </c>
    </row>
    <row r="149" spans="1:7" x14ac:dyDescent="0.25">
      <c r="A149" s="68" t="s">
        <v>368</v>
      </c>
      <c r="B149" s="58">
        <v>0</v>
      </c>
      <c r="C149" s="58">
        <v>0</v>
      </c>
      <c r="D149" s="58">
        <v>0</v>
      </c>
      <c r="E149" s="58">
        <v>0</v>
      </c>
      <c r="F149" s="58">
        <v>0</v>
      </c>
      <c r="G149" s="58">
        <v>0</v>
      </c>
    </row>
    <row r="150" spans="1:7" x14ac:dyDescent="0.25">
      <c r="A150" s="67" t="s">
        <v>369</v>
      </c>
      <c r="B150" s="66">
        <f t="shared" ref="B150:G150" si="19">SUM(B151:B157)</f>
        <v>0</v>
      </c>
      <c r="C150" s="66">
        <f t="shared" si="19"/>
        <v>0</v>
      </c>
      <c r="D150" s="66">
        <f t="shared" si="19"/>
        <v>0</v>
      </c>
      <c r="E150" s="66">
        <f t="shared" si="19"/>
        <v>0</v>
      </c>
      <c r="F150" s="66">
        <f t="shared" si="19"/>
        <v>0</v>
      </c>
      <c r="G150" s="66">
        <f t="shared" si="19"/>
        <v>0</v>
      </c>
    </row>
    <row r="151" spans="1:7" x14ac:dyDescent="0.25">
      <c r="A151" s="68" t="s">
        <v>370</v>
      </c>
      <c r="B151" s="58">
        <v>0</v>
      </c>
      <c r="C151" s="58">
        <v>0</v>
      </c>
      <c r="D151" s="58">
        <v>0</v>
      </c>
      <c r="E151" s="58">
        <v>0</v>
      </c>
      <c r="F151" s="58">
        <v>0</v>
      </c>
      <c r="G151" s="58">
        <v>0</v>
      </c>
    </row>
    <row r="152" spans="1:7" x14ac:dyDescent="0.25">
      <c r="A152" s="68" t="s">
        <v>371</v>
      </c>
      <c r="B152" s="58">
        <v>0</v>
      </c>
      <c r="C152" s="58">
        <v>0</v>
      </c>
      <c r="D152" s="58">
        <v>0</v>
      </c>
      <c r="E152" s="58">
        <v>0</v>
      </c>
      <c r="F152" s="58">
        <v>0</v>
      </c>
      <c r="G152" s="58">
        <v>0</v>
      </c>
    </row>
    <row r="153" spans="1:7" x14ac:dyDescent="0.25">
      <c r="A153" s="68" t="s">
        <v>372</v>
      </c>
      <c r="B153" s="58">
        <v>0</v>
      </c>
      <c r="C153" s="58">
        <v>0</v>
      </c>
      <c r="D153" s="58">
        <v>0</v>
      </c>
      <c r="E153" s="58">
        <v>0</v>
      </c>
      <c r="F153" s="58">
        <v>0</v>
      </c>
      <c r="G153" s="58">
        <v>0</v>
      </c>
    </row>
    <row r="154" spans="1:7" x14ac:dyDescent="0.25">
      <c r="A154" s="70" t="s">
        <v>373</v>
      </c>
      <c r="B154" s="58">
        <v>0</v>
      </c>
      <c r="C154" s="58">
        <v>0</v>
      </c>
      <c r="D154" s="58">
        <v>0</v>
      </c>
      <c r="E154" s="58">
        <v>0</v>
      </c>
      <c r="F154" s="58">
        <v>0</v>
      </c>
      <c r="G154" s="58">
        <v>0</v>
      </c>
    </row>
    <row r="155" spans="1:7" x14ac:dyDescent="0.25">
      <c r="A155" s="68" t="s">
        <v>374</v>
      </c>
      <c r="B155" s="58">
        <v>0</v>
      </c>
      <c r="C155" s="58">
        <v>0</v>
      </c>
      <c r="D155" s="58">
        <v>0</v>
      </c>
      <c r="E155" s="58">
        <v>0</v>
      </c>
      <c r="F155" s="58">
        <v>0</v>
      </c>
      <c r="G155" s="58">
        <v>0</v>
      </c>
    </row>
    <row r="156" spans="1:7" x14ac:dyDescent="0.25">
      <c r="A156" s="68" t="s">
        <v>375</v>
      </c>
      <c r="B156" s="58">
        <v>0</v>
      </c>
      <c r="C156" s="58">
        <v>0</v>
      </c>
      <c r="D156" s="58">
        <v>0</v>
      </c>
      <c r="E156" s="58">
        <v>0</v>
      </c>
      <c r="F156" s="58">
        <v>0</v>
      </c>
      <c r="G156" s="58">
        <v>0</v>
      </c>
    </row>
    <row r="157" spans="1:7" x14ac:dyDescent="0.25">
      <c r="A157" s="68" t="s">
        <v>376</v>
      </c>
      <c r="B157" s="58">
        <v>0</v>
      </c>
      <c r="C157" s="58">
        <v>0</v>
      </c>
      <c r="D157" s="58">
        <v>0</v>
      </c>
      <c r="E157" s="58">
        <v>0</v>
      </c>
      <c r="F157" s="58">
        <v>0</v>
      </c>
      <c r="G157" s="58">
        <v>0</v>
      </c>
    </row>
    <row r="158" spans="1:7" x14ac:dyDescent="0.25">
      <c r="A158" s="71"/>
      <c r="B158" s="72"/>
      <c r="C158" s="72"/>
      <c r="D158" s="72"/>
      <c r="E158" s="72"/>
      <c r="F158" s="72"/>
      <c r="G158" s="72"/>
    </row>
    <row r="159" spans="1:7" x14ac:dyDescent="0.25">
      <c r="A159" s="28" t="s">
        <v>378</v>
      </c>
      <c r="B159" s="73">
        <f t="shared" ref="B159:G159" si="20">+B9+B84</f>
        <v>4435551486.0000019</v>
      </c>
      <c r="C159" s="73">
        <f t="shared" si="20"/>
        <v>542249860.56999993</v>
      </c>
      <c r="D159" s="73">
        <f t="shared" si="20"/>
        <v>4977801346.5700016</v>
      </c>
      <c r="E159" s="73">
        <f t="shared" si="20"/>
        <v>954094927.19999981</v>
      </c>
      <c r="F159" s="73">
        <f t="shared" si="20"/>
        <v>930240456.90999985</v>
      </c>
      <c r="G159" s="73">
        <f t="shared" si="20"/>
        <v>4023706419.3699999</v>
      </c>
    </row>
    <row r="160" spans="1:7" x14ac:dyDescent="0.25">
      <c r="A160" s="49"/>
      <c r="B160" s="48"/>
      <c r="C160" s="48"/>
      <c r="D160" s="48"/>
      <c r="E160" s="48"/>
      <c r="F160" s="48"/>
      <c r="G160" s="48"/>
    </row>
  </sheetData>
  <protectedRanges>
    <protectedRange sqref="B9:G9 B84:G84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  <pageSetUpPr fitToPage="1"/>
  </sheetPr>
  <dimension ref="A1:G30"/>
  <sheetViews>
    <sheetView showGridLines="0" zoomScale="75" zoomScaleNormal="75" workbookViewId="0">
      <selection activeCell="G10" sqref="G10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48" t="s">
        <v>379</v>
      </c>
      <c r="B1" s="149"/>
      <c r="C1" s="149"/>
      <c r="D1" s="149"/>
      <c r="E1" s="149"/>
      <c r="F1" s="149"/>
      <c r="G1" s="150"/>
    </row>
    <row r="2" spans="1:7" ht="15" customHeight="1" x14ac:dyDescent="0.25">
      <c r="A2" s="133" t="str">
        <f>'Formato 1'!A2</f>
        <v>Universidad de Guanajuato</v>
      </c>
      <c r="B2" s="134"/>
      <c r="C2" s="134"/>
      <c r="D2" s="134"/>
      <c r="E2" s="134"/>
      <c r="F2" s="134"/>
      <c r="G2" s="135"/>
    </row>
    <row r="3" spans="1:7" ht="15" customHeight="1" x14ac:dyDescent="0.25">
      <c r="A3" s="136" t="s">
        <v>296</v>
      </c>
      <c r="B3" s="137"/>
      <c r="C3" s="137"/>
      <c r="D3" s="137"/>
      <c r="E3" s="137"/>
      <c r="F3" s="137"/>
      <c r="G3" s="138"/>
    </row>
    <row r="4" spans="1:7" ht="15" customHeight="1" x14ac:dyDescent="0.25">
      <c r="A4" s="124" t="s">
        <v>380</v>
      </c>
      <c r="B4" s="125"/>
      <c r="C4" s="125"/>
      <c r="D4" s="125"/>
      <c r="E4" s="125"/>
      <c r="F4" s="125"/>
      <c r="G4" s="126"/>
    </row>
    <row r="5" spans="1:7" ht="15" customHeight="1" x14ac:dyDescent="0.25">
      <c r="A5" s="136" t="str">
        <f>'Formato 3'!A4</f>
        <v>Del 1 de enero al 31 de marzo de 2026</v>
      </c>
      <c r="B5" s="137"/>
      <c r="C5" s="137"/>
      <c r="D5" s="137"/>
      <c r="E5" s="137"/>
      <c r="F5" s="137"/>
      <c r="G5" s="138"/>
    </row>
    <row r="6" spans="1:7" x14ac:dyDescent="0.25">
      <c r="A6" s="139" t="s">
        <v>2</v>
      </c>
      <c r="B6" s="140"/>
      <c r="C6" s="140"/>
      <c r="D6" s="140"/>
      <c r="E6" s="140"/>
      <c r="F6" s="140"/>
      <c r="G6" s="141"/>
    </row>
    <row r="7" spans="1:7" ht="15" customHeight="1" x14ac:dyDescent="0.25">
      <c r="A7" s="143" t="s">
        <v>5</v>
      </c>
      <c r="B7" s="145" t="s">
        <v>298</v>
      </c>
      <c r="C7" s="145"/>
      <c r="D7" s="145"/>
      <c r="E7" s="145"/>
      <c r="F7" s="145"/>
      <c r="G7" s="147" t="s">
        <v>299</v>
      </c>
    </row>
    <row r="8" spans="1:7" ht="30" x14ac:dyDescent="0.25">
      <c r="A8" s="144"/>
      <c r="B8" s="24" t="s">
        <v>204</v>
      </c>
      <c r="C8" s="7" t="s">
        <v>230</v>
      </c>
      <c r="D8" s="24" t="s">
        <v>231</v>
      </c>
      <c r="E8" s="24" t="s">
        <v>189</v>
      </c>
      <c r="F8" s="24" t="s">
        <v>205</v>
      </c>
      <c r="G8" s="146"/>
    </row>
    <row r="9" spans="1:7" ht="15.75" customHeight="1" x14ac:dyDescent="0.25">
      <c r="A9" s="25" t="s">
        <v>381</v>
      </c>
      <c r="B9" s="29">
        <f t="shared" ref="B9:G9" si="0">SUM(B10:B17)</f>
        <v>1969321175.9999998</v>
      </c>
      <c r="C9" s="29">
        <f t="shared" si="0"/>
        <v>337157075.74999994</v>
      </c>
      <c r="D9" s="29">
        <f t="shared" si="0"/>
        <v>2306478251.7500005</v>
      </c>
      <c r="E9" s="29">
        <f t="shared" si="0"/>
        <v>363884756.76000017</v>
      </c>
      <c r="F9" s="29">
        <f t="shared" si="0"/>
        <v>350408399.08000004</v>
      </c>
      <c r="G9" s="29">
        <f t="shared" si="0"/>
        <v>1942593494.99</v>
      </c>
    </row>
    <row r="10" spans="1:7" x14ac:dyDescent="0.25">
      <c r="A10" s="55" t="s">
        <v>549</v>
      </c>
      <c r="B10" s="58">
        <v>1394494601.76</v>
      </c>
      <c r="C10" s="58">
        <v>220211848.14999998</v>
      </c>
      <c r="D10" s="58">
        <v>1614706449.9100001</v>
      </c>
      <c r="E10" s="58">
        <v>252514250.81000015</v>
      </c>
      <c r="F10" s="58">
        <v>248587786.87000003</v>
      </c>
      <c r="G10" s="58">
        <v>1362192199.0999999</v>
      </c>
    </row>
    <row r="11" spans="1:7" x14ac:dyDescent="0.25">
      <c r="A11" s="55" t="s">
        <v>550</v>
      </c>
      <c r="B11" s="58">
        <v>208214344.57000002</v>
      </c>
      <c r="C11" s="58">
        <v>44999233.229999989</v>
      </c>
      <c r="D11" s="58">
        <v>253213577.8000001</v>
      </c>
      <c r="E11" s="58">
        <v>40824138.630000003</v>
      </c>
      <c r="F11" s="58">
        <v>37716491.659999996</v>
      </c>
      <c r="G11" s="58">
        <v>212389439.17000011</v>
      </c>
    </row>
    <row r="12" spans="1:7" x14ac:dyDescent="0.25">
      <c r="A12" s="55" t="s">
        <v>551</v>
      </c>
      <c r="B12" s="58">
        <v>93659972.620000005</v>
      </c>
      <c r="C12" s="58">
        <v>28017363.100000001</v>
      </c>
      <c r="D12" s="58">
        <v>121677335.71999995</v>
      </c>
      <c r="E12" s="58">
        <v>17523860.830000021</v>
      </c>
      <c r="F12" s="58">
        <v>16781737.980000012</v>
      </c>
      <c r="G12" s="58">
        <v>104153474.88999999</v>
      </c>
    </row>
    <row r="13" spans="1:7" x14ac:dyDescent="0.25">
      <c r="A13" s="55" t="s">
        <v>552</v>
      </c>
      <c r="B13" s="58">
        <v>79156434.180000007</v>
      </c>
      <c r="C13" s="58">
        <v>12394541.270000003</v>
      </c>
      <c r="D13" s="58">
        <v>91550975.450000003</v>
      </c>
      <c r="E13" s="58">
        <v>17243624.320000015</v>
      </c>
      <c r="F13" s="58">
        <v>15553492.460000006</v>
      </c>
      <c r="G13" s="58">
        <v>74307351.129999995</v>
      </c>
    </row>
    <row r="14" spans="1:7" x14ac:dyDescent="0.25">
      <c r="A14" s="55" t="s">
        <v>553</v>
      </c>
      <c r="B14" s="58">
        <v>56825085.800000012</v>
      </c>
      <c r="C14" s="58">
        <v>7855307.9800000023</v>
      </c>
      <c r="D14" s="58">
        <v>64680393.779999986</v>
      </c>
      <c r="E14" s="58">
        <v>9169762.0299999993</v>
      </c>
      <c r="F14" s="58">
        <v>8288807.2200000016</v>
      </c>
      <c r="G14" s="58">
        <v>55510631.749999985</v>
      </c>
    </row>
    <row r="15" spans="1:7" x14ac:dyDescent="0.25">
      <c r="A15" s="55" t="s">
        <v>554</v>
      </c>
      <c r="B15" s="58">
        <v>136970737.06999993</v>
      </c>
      <c r="C15" s="58">
        <v>23678782.019999977</v>
      </c>
      <c r="D15" s="58">
        <v>160649519.09</v>
      </c>
      <c r="E15" s="58">
        <v>26609120.139999989</v>
      </c>
      <c r="F15" s="58">
        <v>23480082.889999982</v>
      </c>
      <c r="G15" s="58">
        <v>134040398.94999999</v>
      </c>
    </row>
    <row r="16" spans="1:7" x14ac:dyDescent="0.25">
      <c r="A16" s="55" t="s">
        <v>382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25">
      <c r="A17" s="55" t="s">
        <v>383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25">
      <c r="A18" s="30" t="s">
        <v>151</v>
      </c>
      <c r="B18" s="43"/>
      <c r="C18" s="43"/>
      <c r="D18" s="43"/>
      <c r="E18" s="43"/>
      <c r="F18" s="43"/>
      <c r="G18" s="43"/>
    </row>
    <row r="19" spans="1:7" x14ac:dyDescent="0.25">
      <c r="A19" s="3" t="s">
        <v>384</v>
      </c>
      <c r="B19" s="4">
        <f t="shared" ref="B19:G19" si="1">SUM(B20:B27)</f>
        <v>2466230310.0000005</v>
      </c>
      <c r="C19" s="4">
        <f t="shared" si="1"/>
        <v>205092784.82000011</v>
      </c>
      <c r="D19" s="4">
        <f t="shared" si="1"/>
        <v>2671323094.8199992</v>
      </c>
      <c r="E19" s="4">
        <f t="shared" si="1"/>
        <v>590210170.44000006</v>
      </c>
      <c r="F19" s="4">
        <f t="shared" si="1"/>
        <v>579832057.82999992</v>
      </c>
      <c r="G19" s="4">
        <f t="shared" si="1"/>
        <v>2081112924.3799999</v>
      </c>
    </row>
    <row r="20" spans="1:7" x14ac:dyDescent="0.25">
      <c r="A20" s="55" t="s">
        <v>549</v>
      </c>
      <c r="B20" s="58">
        <v>654840698.88000035</v>
      </c>
      <c r="C20" s="58">
        <v>137362147.77000013</v>
      </c>
      <c r="D20" s="58">
        <v>792202846.64999974</v>
      </c>
      <c r="E20" s="58">
        <v>74925285.230000004</v>
      </c>
      <c r="F20" s="58">
        <v>65078767.710000001</v>
      </c>
      <c r="G20" s="58">
        <v>717277561.42000031</v>
      </c>
    </row>
    <row r="21" spans="1:7" x14ac:dyDescent="0.25">
      <c r="A21" s="55" t="s">
        <v>550</v>
      </c>
      <c r="B21" s="58">
        <v>733818103.5400002</v>
      </c>
      <c r="C21" s="58">
        <v>18661287.499999989</v>
      </c>
      <c r="D21" s="58">
        <v>752479391.03999996</v>
      </c>
      <c r="E21" s="58">
        <v>201925368.62</v>
      </c>
      <c r="F21" s="58">
        <v>201743588.20999992</v>
      </c>
      <c r="G21" s="58">
        <v>550554022.41999984</v>
      </c>
    </row>
    <row r="22" spans="1:7" x14ac:dyDescent="0.25">
      <c r="A22" s="55" t="s">
        <v>551</v>
      </c>
      <c r="B22" s="58">
        <v>289112895.6400001</v>
      </c>
      <c r="C22" s="58">
        <v>19485224.040000003</v>
      </c>
      <c r="D22" s="58">
        <v>308598119.68000013</v>
      </c>
      <c r="E22" s="58">
        <v>88969910.280000046</v>
      </c>
      <c r="F22" s="58">
        <v>88912683.879999995</v>
      </c>
      <c r="G22" s="58">
        <v>219628209.39999998</v>
      </c>
    </row>
    <row r="23" spans="1:7" x14ac:dyDescent="0.25">
      <c r="A23" s="55" t="s">
        <v>552</v>
      </c>
      <c r="B23" s="58">
        <v>275350811.71999979</v>
      </c>
      <c r="C23" s="58">
        <v>11652916.600000005</v>
      </c>
      <c r="D23" s="58">
        <v>287003728.31999952</v>
      </c>
      <c r="E23" s="58">
        <v>80087791.62000002</v>
      </c>
      <c r="F23" s="58">
        <v>79843693.860000014</v>
      </c>
      <c r="G23" s="58">
        <v>206915936.6999999</v>
      </c>
    </row>
    <row r="24" spans="1:7" x14ac:dyDescent="0.25">
      <c r="A24" s="55" t="s">
        <v>553</v>
      </c>
      <c r="B24" s="58">
        <v>184884551.82999986</v>
      </c>
      <c r="C24" s="58">
        <v>6919866.29</v>
      </c>
      <c r="D24" s="58">
        <v>191804418.11999986</v>
      </c>
      <c r="E24" s="58">
        <v>53949931.579999998</v>
      </c>
      <c r="F24" s="58">
        <v>53904047.059999995</v>
      </c>
      <c r="G24" s="58">
        <v>137854486.54000008</v>
      </c>
    </row>
    <row r="25" spans="1:7" x14ac:dyDescent="0.25">
      <c r="A25" s="55" t="s">
        <v>554</v>
      </c>
      <c r="B25" s="58">
        <v>328223248.3900001</v>
      </c>
      <c r="C25" s="58">
        <v>11011342.620000001</v>
      </c>
      <c r="D25" s="58">
        <v>339234591.01000005</v>
      </c>
      <c r="E25" s="58">
        <v>90351883.109999999</v>
      </c>
      <c r="F25" s="58">
        <v>90349277.109999999</v>
      </c>
      <c r="G25" s="58">
        <v>248882707.89999995</v>
      </c>
    </row>
    <row r="26" spans="1:7" x14ac:dyDescent="0.25">
      <c r="A26" s="55" t="s">
        <v>382</v>
      </c>
      <c r="B26" s="58">
        <v>0</v>
      </c>
      <c r="C26" s="58">
        <v>0</v>
      </c>
      <c r="D26" s="58">
        <v>0</v>
      </c>
      <c r="E26" s="58">
        <v>0</v>
      </c>
      <c r="F26" s="58">
        <v>0</v>
      </c>
      <c r="G26" s="58">
        <v>0</v>
      </c>
    </row>
    <row r="27" spans="1:7" x14ac:dyDescent="0.25">
      <c r="A27" s="55" t="s">
        <v>383</v>
      </c>
      <c r="B27" s="58">
        <v>0</v>
      </c>
      <c r="C27" s="58">
        <v>0</v>
      </c>
      <c r="D27" s="58">
        <v>0</v>
      </c>
      <c r="E27" s="58">
        <v>0</v>
      </c>
      <c r="F27" s="58">
        <v>0</v>
      </c>
      <c r="G27" s="58">
        <v>0</v>
      </c>
    </row>
    <row r="28" spans="1:7" x14ac:dyDescent="0.25">
      <c r="A28" s="30" t="s">
        <v>151</v>
      </c>
      <c r="B28" s="43"/>
      <c r="C28" s="43"/>
      <c r="D28" s="43"/>
      <c r="E28" s="43"/>
      <c r="F28" s="43"/>
      <c r="G28" s="43"/>
    </row>
    <row r="29" spans="1:7" x14ac:dyDescent="0.25">
      <c r="A29" s="3" t="s">
        <v>378</v>
      </c>
      <c r="B29" s="4">
        <f t="shared" ref="B29:G29" si="2">+B9+B19</f>
        <v>4435551486</v>
      </c>
      <c r="C29" s="4">
        <f t="shared" si="2"/>
        <v>542249860.57000005</v>
      </c>
      <c r="D29" s="4">
        <f t="shared" si="2"/>
        <v>4977801346.5699997</v>
      </c>
      <c r="E29" s="4">
        <f t="shared" si="2"/>
        <v>954094927.20000029</v>
      </c>
      <c r="F29" s="4">
        <f t="shared" si="2"/>
        <v>930240456.90999997</v>
      </c>
      <c r="G29" s="4">
        <f t="shared" si="2"/>
        <v>4023706419.3699999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9:G9 B18:G19 B28:G29" xr:uid="{35C4D82D-6605-4A71-9FE1-5B0C74D9E908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  <pageSetUpPr fitToPage="1"/>
  </sheetPr>
  <dimension ref="A1:G78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35.450000000000003" customHeight="1" x14ac:dyDescent="0.25">
      <c r="A1" s="151" t="s">
        <v>385</v>
      </c>
      <c r="B1" s="152"/>
      <c r="C1" s="152"/>
      <c r="D1" s="152"/>
      <c r="E1" s="152"/>
      <c r="F1" s="152"/>
      <c r="G1" s="152"/>
    </row>
    <row r="2" spans="1:7" x14ac:dyDescent="0.25">
      <c r="A2" s="93" t="str">
        <f>'Formato 1'!A2</f>
        <v>Universidad de Guanajuato</v>
      </c>
      <c r="B2" s="94"/>
      <c r="C2" s="94"/>
      <c r="D2" s="94"/>
      <c r="E2" s="94"/>
      <c r="F2" s="94"/>
      <c r="G2" s="95"/>
    </row>
    <row r="3" spans="1:7" x14ac:dyDescent="0.25">
      <c r="A3" s="96" t="s">
        <v>386</v>
      </c>
      <c r="B3" s="97"/>
      <c r="C3" s="97"/>
      <c r="D3" s="97"/>
      <c r="E3" s="97"/>
      <c r="F3" s="97"/>
      <c r="G3" s="98"/>
    </row>
    <row r="4" spans="1:7" x14ac:dyDescent="0.25">
      <c r="A4" s="96" t="s">
        <v>387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25">
      <c r="A7" s="143" t="s">
        <v>5</v>
      </c>
      <c r="B7" s="139" t="s">
        <v>298</v>
      </c>
      <c r="C7" s="140"/>
      <c r="D7" s="140"/>
      <c r="E7" s="140"/>
      <c r="F7" s="141"/>
      <c r="G7" s="147" t="s">
        <v>299</v>
      </c>
    </row>
    <row r="8" spans="1:7" ht="30" x14ac:dyDescent="0.25">
      <c r="A8" s="144"/>
      <c r="B8" s="24" t="s">
        <v>204</v>
      </c>
      <c r="C8" s="7" t="s">
        <v>388</v>
      </c>
      <c r="D8" s="24" t="s">
        <v>301</v>
      </c>
      <c r="E8" s="24" t="s">
        <v>189</v>
      </c>
      <c r="F8" s="31" t="s">
        <v>205</v>
      </c>
      <c r="G8" s="146"/>
    </row>
    <row r="9" spans="1:7" ht="16.5" customHeight="1" x14ac:dyDescent="0.25">
      <c r="A9" s="25" t="s">
        <v>389</v>
      </c>
      <c r="B9" s="29">
        <f t="shared" ref="B9:G9" si="0">+B10+B19+B27+B37</f>
        <v>1969321176</v>
      </c>
      <c r="C9" s="29">
        <f t="shared" si="0"/>
        <v>337157075.7500003</v>
      </c>
      <c r="D9" s="29">
        <f t="shared" si="0"/>
        <v>2306478251.75</v>
      </c>
      <c r="E9" s="29">
        <f t="shared" si="0"/>
        <v>363884756.75999993</v>
      </c>
      <c r="F9" s="29">
        <f t="shared" si="0"/>
        <v>350408399.07999998</v>
      </c>
      <c r="G9" s="29">
        <f t="shared" si="0"/>
        <v>1942593494.9900002</v>
      </c>
    </row>
    <row r="10" spans="1:7" ht="15" customHeight="1" x14ac:dyDescent="0.25">
      <c r="A10" s="51" t="s">
        <v>390</v>
      </c>
      <c r="B10" s="41">
        <f t="shared" ref="B10:G10" si="1">SUM(B11:B18)</f>
        <v>0</v>
      </c>
      <c r="C10" s="41">
        <f t="shared" si="1"/>
        <v>0</v>
      </c>
      <c r="D10" s="41">
        <f t="shared" si="1"/>
        <v>0</v>
      </c>
      <c r="E10" s="41">
        <f t="shared" si="1"/>
        <v>0</v>
      </c>
      <c r="F10" s="41">
        <f t="shared" si="1"/>
        <v>0</v>
      </c>
      <c r="G10" s="41">
        <f t="shared" si="1"/>
        <v>0</v>
      </c>
    </row>
    <row r="11" spans="1:7" x14ac:dyDescent="0.25">
      <c r="A11" s="60" t="s">
        <v>391</v>
      </c>
      <c r="B11" s="41">
        <v>0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</row>
    <row r="12" spans="1:7" x14ac:dyDescent="0.25">
      <c r="A12" s="60" t="s">
        <v>392</v>
      </c>
      <c r="B12" s="41">
        <v>0</v>
      </c>
      <c r="C12" s="41">
        <v>0</v>
      </c>
      <c r="D12" s="41">
        <v>0</v>
      </c>
      <c r="E12" s="41">
        <v>0</v>
      </c>
      <c r="F12" s="41">
        <v>0</v>
      </c>
      <c r="G12" s="41">
        <v>0</v>
      </c>
    </row>
    <row r="13" spans="1:7" x14ac:dyDescent="0.25">
      <c r="A13" s="60" t="s">
        <v>393</v>
      </c>
      <c r="B13" s="41">
        <v>0</v>
      </c>
      <c r="C13" s="41">
        <v>0</v>
      </c>
      <c r="D13" s="41">
        <v>0</v>
      </c>
      <c r="E13" s="41">
        <v>0</v>
      </c>
      <c r="F13" s="41">
        <v>0</v>
      </c>
      <c r="G13" s="41">
        <v>0</v>
      </c>
    </row>
    <row r="14" spans="1:7" x14ac:dyDescent="0.25">
      <c r="A14" s="60" t="s">
        <v>394</v>
      </c>
      <c r="B14" s="41">
        <v>0</v>
      </c>
      <c r="C14" s="41">
        <v>0</v>
      </c>
      <c r="D14" s="41">
        <v>0</v>
      </c>
      <c r="E14" s="41">
        <v>0</v>
      </c>
      <c r="F14" s="41">
        <v>0</v>
      </c>
      <c r="G14" s="41">
        <v>0</v>
      </c>
    </row>
    <row r="15" spans="1:7" x14ac:dyDescent="0.25">
      <c r="A15" s="60" t="s">
        <v>395</v>
      </c>
      <c r="B15" s="41">
        <v>0</v>
      </c>
      <c r="C15" s="41">
        <v>0</v>
      </c>
      <c r="D15" s="41">
        <v>0</v>
      </c>
      <c r="E15" s="41">
        <v>0</v>
      </c>
      <c r="F15" s="41">
        <v>0</v>
      </c>
      <c r="G15" s="41">
        <v>0</v>
      </c>
    </row>
    <row r="16" spans="1:7" x14ac:dyDescent="0.25">
      <c r="A16" s="60" t="s">
        <v>396</v>
      </c>
      <c r="B16" s="41">
        <v>0</v>
      </c>
      <c r="C16" s="41">
        <v>0</v>
      </c>
      <c r="D16" s="41">
        <v>0</v>
      </c>
      <c r="E16" s="41">
        <v>0</v>
      </c>
      <c r="F16" s="41">
        <v>0</v>
      </c>
      <c r="G16" s="41">
        <v>0</v>
      </c>
    </row>
    <row r="17" spans="1:7" x14ac:dyDescent="0.25">
      <c r="A17" s="60" t="s">
        <v>397</v>
      </c>
      <c r="B17" s="41">
        <v>0</v>
      </c>
      <c r="C17" s="41">
        <v>0</v>
      </c>
      <c r="D17" s="41">
        <v>0</v>
      </c>
      <c r="E17" s="41">
        <v>0</v>
      </c>
      <c r="F17" s="41">
        <v>0</v>
      </c>
      <c r="G17" s="41">
        <v>0</v>
      </c>
    </row>
    <row r="18" spans="1:7" x14ac:dyDescent="0.25">
      <c r="A18" s="60" t="s">
        <v>398</v>
      </c>
      <c r="B18" s="41">
        <v>0</v>
      </c>
      <c r="C18" s="41">
        <v>0</v>
      </c>
      <c r="D18" s="41">
        <v>0</v>
      </c>
      <c r="E18" s="41">
        <v>0</v>
      </c>
      <c r="F18" s="41">
        <v>0</v>
      </c>
      <c r="G18" s="41">
        <v>0</v>
      </c>
    </row>
    <row r="19" spans="1:7" x14ac:dyDescent="0.25">
      <c r="A19" s="51" t="s">
        <v>399</v>
      </c>
      <c r="B19" s="41">
        <f t="shared" ref="B19:G19" si="2">SUM(B20:B26)</f>
        <v>1925720988.28</v>
      </c>
      <c r="C19" s="41">
        <f t="shared" si="2"/>
        <v>325063708.02000028</v>
      </c>
      <c r="D19" s="41">
        <f t="shared" si="2"/>
        <v>2250784696.3000002</v>
      </c>
      <c r="E19" s="41">
        <f t="shared" si="2"/>
        <v>359052174.23999995</v>
      </c>
      <c r="F19" s="41">
        <f t="shared" si="2"/>
        <v>346040089.76999998</v>
      </c>
      <c r="G19" s="41">
        <f t="shared" si="2"/>
        <v>1891732522.0600002</v>
      </c>
    </row>
    <row r="20" spans="1:7" x14ac:dyDescent="0.25">
      <c r="A20" s="60" t="s">
        <v>400</v>
      </c>
      <c r="B20" s="41">
        <v>0</v>
      </c>
      <c r="C20" s="41">
        <v>0</v>
      </c>
      <c r="D20" s="41">
        <v>0</v>
      </c>
      <c r="E20" s="41">
        <v>0</v>
      </c>
      <c r="F20" s="41">
        <v>0</v>
      </c>
      <c r="G20" s="41">
        <v>0</v>
      </c>
    </row>
    <row r="21" spans="1:7" x14ac:dyDescent="0.25">
      <c r="A21" s="60" t="s">
        <v>401</v>
      </c>
      <c r="B21" s="41">
        <v>0</v>
      </c>
      <c r="C21" s="41">
        <v>0</v>
      </c>
      <c r="D21" s="41">
        <v>0</v>
      </c>
      <c r="E21" s="41">
        <v>0</v>
      </c>
      <c r="F21" s="41">
        <v>0</v>
      </c>
      <c r="G21" s="41">
        <v>0</v>
      </c>
    </row>
    <row r="22" spans="1:7" x14ac:dyDescent="0.25">
      <c r="A22" s="60" t="s">
        <v>402</v>
      </c>
      <c r="B22" s="41">
        <v>0</v>
      </c>
      <c r="C22" s="41">
        <v>0</v>
      </c>
      <c r="D22" s="41">
        <v>0</v>
      </c>
      <c r="E22" s="41">
        <v>0</v>
      </c>
      <c r="F22" s="41">
        <v>0</v>
      </c>
      <c r="G22" s="41">
        <v>0</v>
      </c>
    </row>
    <row r="23" spans="1:7" x14ac:dyDescent="0.25">
      <c r="A23" s="60" t="s">
        <v>403</v>
      </c>
      <c r="B23" s="41">
        <v>0</v>
      </c>
      <c r="C23" s="41">
        <v>0</v>
      </c>
      <c r="D23" s="41">
        <v>0</v>
      </c>
      <c r="E23" s="41">
        <v>0</v>
      </c>
      <c r="F23" s="41">
        <v>0</v>
      </c>
      <c r="G23" s="41">
        <v>0</v>
      </c>
    </row>
    <row r="24" spans="1:7" x14ac:dyDescent="0.25">
      <c r="A24" s="60" t="s">
        <v>404</v>
      </c>
      <c r="B24" s="41">
        <v>1925720988.28</v>
      </c>
      <c r="C24" s="41">
        <v>325063708.02000028</v>
      </c>
      <c r="D24" s="41">
        <v>2250784696.3000002</v>
      </c>
      <c r="E24" s="41">
        <v>359052174.23999995</v>
      </c>
      <c r="F24" s="41">
        <v>346040089.76999998</v>
      </c>
      <c r="G24" s="41">
        <v>1891732522.0600002</v>
      </c>
    </row>
    <row r="25" spans="1:7" x14ac:dyDescent="0.25">
      <c r="A25" s="60" t="s">
        <v>405</v>
      </c>
      <c r="B25" s="41">
        <v>0</v>
      </c>
      <c r="C25" s="41">
        <v>0</v>
      </c>
      <c r="D25" s="41">
        <v>0</v>
      </c>
      <c r="E25" s="41">
        <v>0</v>
      </c>
      <c r="F25" s="41">
        <v>0</v>
      </c>
      <c r="G25" s="41">
        <v>0</v>
      </c>
    </row>
    <row r="26" spans="1:7" x14ac:dyDescent="0.25">
      <c r="A26" s="60" t="s">
        <v>406</v>
      </c>
      <c r="B26" s="41">
        <v>0</v>
      </c>
      <c r="C26" s="41">
        <v>0</v>
      </c>
      <c r="D26" s="41">
        <v>0</v>
      </c>
      <c r="E26" s="41">
        <v>0</v>
      </c>
      <c r="F26" s="41">
        <v>0</v>
      </c>
      <c r="G26" s="41">
        <v>0</v>
      </c>
    </row>
    <row r="27" spans="1:7" x14ac:dyDescent="0.25">
      <c r="A27" s="51" t="s">
        <v>407</v>
      </c>
      <c r="B27" s="41">
        <f t="shared" ref="B27:G27" si="3">SUM(B28:B36)</f>
        <v>43600187.719999999</v>
      </c>
      <c r="C27" s="41">
        <f t="shared" si="3"/>
        <v>12093367.730000002</v>
      </c>
      <c r="D27" s="41">
        <f t="shared" si="3"/>
        <v>55693555.449999966</v>
      </c>
      <c r="E27" s="41">
        <f t="shared" si="3"/>
        <v>4832582.5199999977</v>
      </c>
      <c r="F27" s="41">
        <f t="shared" si="3"/>
        <v>4368309.3099999987</v>
      </c>
      <c r="G27" s="41">
        <f t="shared" si="3"/>
        <v>50860972.929999985</v>
      </c>
    </row>
    <row r="28" spans="1:7" x14ac:dyDescent="0.25">
      <c r="A28" s="63" t="s">
        <v>408</v>
      </c>
      <c r="B28" s="41">
        <v>0</v>
      </c>
      <c r="C28" s="41">
        <v>0</v>
      </c>
      <c r="D28" s="41">
        <v>0</v>
      </c>
      <c r="E28" s="41">
        <v>0</v>
      </c>
      <c r="F28" s="41">
        <v>0</v>
      </c>
      <c r="G28" s="41">
        <v>0</v>
      </c>
    </row>
    <row r="29" spans="1:7" x14ac:dyDescent="0.25">
      <c r="A29" s="60" t="s">
        <v>409</v>
      </c>
      <c r="B29" s="41">
        <v>0</v>
      </c>
      <c r="C29" s="41">
        <v>0</v>
      </c>
      <c r="D29" s="41">
        <v>0</v>
      </c>
      <c r="E29" s="41">
        <v>0</v>
      </c>
      <c r="F29" s="41">
        <v>0</v>
      </c>
      <c r="G29" s="41">
        <v>0</v>
      </c>
    </row>
    <row r="30" spans="1:7" x14ac:dyDescent="0.25">
      <c r="A30" s="60" t="s">
        <v>410</v>
      </c>
      <c r="B30" s="41">
        <v>0</v>
      </c>
      <c r="C30" s="41">
        <v>0</v>
      </c>
      <c r="D30" s="41">
        <v>0</v>
      </c>
      <c r="E30" s="41">
        <v>0</v>
      </c>
      <c r="F30" s="41">
        <v>0</v>
      </c>
      <c r="G30" s="41">
        <v>0</v>
      </c>
    </row>
    <row r="31" spans="1:7" x14ac:dyDescent="0.25">
      <c r="A31" s="60" t="s">
        <v>411</v>
      </c>
      <c r="B31" s="41">
        <v>0</v>
      </c>
      <c r="C31" s="41">
        <v>0</v>
      </c>
      <c r="D31" s="41">
        <v>0</v>
      </c>
      <c r="E31" s="41">
        <v>0</v>
      </c>
      <c r="F31" s="41">
        <v>0</v>
      </c>
      <c r="G31" s="41">
        <v>0</v>
      </c>
    </row>
    <row r="32" spans="1:7" x14ac:dyDescent="0.25">
      <c r="A32" s="60" t="s">
        <v>412</v>
      </c>
      <c r="B32" s="41">
        <v>0</v>
      </c>
      <c r="C32" s="41">
        <v>0</v>
      </c>
      <c r="D32" s="41">
        <v>0</v>
      </c>
      <c r="E32" s="41">
        <v>0</v>
      </c>
      <c r="F32" s="41">
        <v>0</v>
      </c>
      <c r="G32" s="41">
        <v>0</v>
      </c>
    </row>
    <row r="33" spans="1:7" ht="14.45" customHeight="1" x14ac:dyDescent="0.25">
      <c r="A33" s="60" t="s">
        <v>413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14.45" customHeight="1" x14ac:dyDescent="0.25">
      <c r="A34" s="60" t="s">
        <v>414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14.45" customHeight="1" x14ac:dyDescent="0.25">
      <c r="A35" s="60" t="s">
        <v>415</v>
      </c>
      <c r="B35" s="41">
        <v>43600187.719999999</v>
      </c>
      <c r="C35" s="41">
        <v>12093367.730000002</v>
      </c>
      <c r="D35" s="41">
        <v>55693555.449999966</v>
      </c>
      <c r="E35" s="41">
        <v>4832582.5199999977</v>
      </c>
      <c r="F35" s="41">
        <v>4368309.3099999987</v>
      </c>
      <c r="G35" s="41">
        <v>50860972.929999985</v>
      </c>
    </row>
    <row r="36" spans="1:7" ht="14.45" customHeight="1" x14ac:dyDescent="0.25">
      <c r="A36" s="60" t="s">
        <v>416</v>
      </c>
      <c r="B36" s="41">
        <v>0</v>
      </c>
      <c r="C36" s="41">
        <v>0</v>
      </c>
      <c r="D36" s="41">
        <v>0</v>
      </c>
      <c r="E36" s="41">
        <v>0</v>
      </c>
      <c r="F36" s="41">
        <v>0</v>
      </c>
      <c r="G36" s="41">
        <v>0</v>
      </c>
    </row>
    <row r="37" spans="1:7" ht="14.45" customHeight="1" x14ac:dyDescent="0.25">
      <c r="A37" s="52" t="s">
        <v>417</v>
      </c>
      <c r="B37" s="41">
        <f t="shared" ref="B37:G37" si="4">SUM(B38:B41)</f>
        <v>0</v>
      </c>
      <c r="C37" s="41">
        <f t="shared" si="4"/>
        <v>0</v>
      </c>
      <c r="D37" s="41">
        <f t="shared" si="4"/>
        <v>0</v>
      </c>
      <c r="E37" s="41">
        <f t="shared" si="4"/>
        <v>0</v>
      </c>
      <c r="F37" s="41">
        <f t="shared" si="4"/>
        <v>0</v>
      </c>
      <c r="G37" s="41">
        <f t="shared" si="4"/>
        <v>0</v>
      </c>
    </row>
    <row r="38" spans="1:7" x14ac:dyDescent="0.25">
      <c r="A38" s="63" t="s">
        <v>418</v>
      </c>
      <c r="B38" s="41">
        <v>0</v>
      </c>
      <c r="C38" s="41">
        <v>0</v>
      </c>
      <c r="D38" s="41">
        <v>0</v>
      </c>
      <c r="E38" s="41">
        <v>0</v>
      </c>
      <c r="F38" s="41">
        <v>0</v>
      </c>
      <c r="G38" s="41">
        <v>0</v>
      </c>
    </row>
    <row r="39" spans="1:7" ht="30" x14ac:dyDescent="0.25">
      <c r="A39" s="63" t="s">
        <v>419</v>
      </c>
      <c r="B39" s="41">
        <v>0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</row>
    <row r="40" spans="1:7" x14ac:dyDescent="0.25">
      <c r="A40" s="63" t="s">
        <v>420</v>
      </c>
      <c r="B40" s="41">
        <v>0</v>
      </c>
      <c r="C40" s="41">
        <v>0</v>
      </c>
      <c r="D40" s="41">
        <v>0</v>
      </c>
      <c r="E40" s="41">
        <v>0</v>
      </c>
      <c r="F40" s="41">
        <v>0</v>
      </c>
      <c r="G40" s="41">
        <v>0</v>
      </c>
    </row>
    <row r="41" spans="1:7" x14ac:dyDescent="0.25">
      <c r="A41" s="63" t="s">
        <v>421</v>
      </c>
      <c r="B41" s="41">
        <v>0</v>
      </c>
      <c r="C41" s="41">
        <v>0</v>
      </c>
      <c r="D41" s="41">
        <v>0</v>
      </c>
      <c r="E41" s="41">
        <v>0</v>
      </c>
      <c r="F41" s="41">
        <v>0</v>
      </c>
      <c r="G41" s="41">
        <v>0</v>
      </c>
    </row>
    <row r="42" spans="1:7" x14ac:dyDescent="0.25">
      <c r="A42" s="63"/>
      <c r="B42" s="47"/>
      <c r="C42" s="47"/>
      <c r="D42" s="47"/>
      <c r="E42" s="47"/>
      <c r="F42" s="47"/>
      <c r="G42" s="47"/>
    </row>
    <row r="43" spans="1:7" x14ac:dyDescent="0.25">
      <c r="A43" s="3" t="s">
        <v>422</v>
      </c>
      <c r="B43" s="4">
        <f t="shared" ref="B43:G43" si="5">+B44+B53+B61+B71</f>
        <v>2466230310</v>
      </c>
      <c r="C43" s="4">
        <f t="shared" si="5"/>
        <v>205092784.81999999</v>
      </c>
      <c r="D43" s="4">
        <f t="shared" si="5"/>
        <v>2671323094.8200006</v>
      </c>
      <c r="E43" s="4">
        <f t="shared" si="5"/>
        <v>590210170.44000006</v>
      </c>
      <c r="F43" s="4">
        <f t="shared" si="5"/>
        <v>579832057.83000004</v>
      </c>
      <c r="G43" s="4">
        <f t="shared" si="5"/>
        <v>2081112924.379997</v>
      </c>
    </row>
    <row r="44" spans="1:7" x14ac:dyDescent="0.25">
      <c r="A44" s="51" t="s">
        <v>390</v>
      </c>
      <c r="B44" s="41">
        <f t="shared" ref="B44:G44" si="6">SUM(B45:B52)</f>
        <v>0</v>
      </c>
      <c r="C44" s="41">
        <f t="shared" si="6"/>
        <v>0</v>
      </c>
      <c r="D44" s="41">
        <f t="shared" si="6"/>
        <v>0</v>
      </c>
      <c r="E44" s="41">
        <f t="shared" si="6"/>
        <v>0</v>
      </c>
      <c r="F44" s="41">
        <f t="shared" si="6"/>
        <v>0</v>
      </c>
      <c r="G44" s="41">
        <f t="shared" si="6"/>
        <v>0</v>
      </c>
    </row>
    <row r="45" spans="1:7" x14ac:dyDescent="0.25">
      <c r="A45" s="63" t="s">
        <v>391</v>
      </c>
      <c r="B45" s="41">
        <v>0</v>
      </c>
      <c r="C45" s="41">
        <v>0</v>
      </c>
      <c r="D45" s="41">
        <v>0</v>
      </c>
      <c r="E45" s="41">
        <v>0</v>
      </c>
      <c r="F45" s="41">
        <v>0</v>
      </c>
      <c r="G45" s="41">
        <v>0</v>
      </c>
    </row>
    <row r="46" spans="1:7" x14ac:dyDescent="0.25">
      <c r="A46" s="63" t="s">
        <v>392</v>
      </c>
      <c r="B46" s="41">
        <v>0</v>
      </c>
      <c r="C46" s="41">
        <v>0</v>
      </c>
      <c r="D46" s="41">
        <v>0</v>
      </c>
      <c r="E46" s="41">
        <v>0</v>
      </c>
      <c r="F46" s="41">
        <v>0</v>
      </c>
      <c r="G46" s="41">
        <v>0</v>
      </c>
    </row>
    <row r="47" spans="1:7" x14ac:dyDescent="0.25">
      <c r="A47" s="63" t="s">
        <v>393</v>
      </c>
      <c r="B47" s="41">
        <v>0</v>
      </c>
      <c r="C47" s="41">
        <v>0</v>
      </c>
      <c r="D47" s="41">
        <v>0</v>
      </c>
      <c r="E47" s="41">
        <v>0</v>
      </c>
      <c r="F47" s="41">
        <v>0</v>
      </c>
      <c r="G47" s="41">
        <v>0</v>
      </c>
    </row>
    <row r="48" spans="1:7" x14ac:dyDescent="0.25">
      <c r="A48" s="63" t="s">
        <v>394</v>
      </c>
      <c r="B48" s="41">
        <v>0</v>
      </c>
      <c r="C48" s="41">
        <v>0</v>
      </c>
      <c r="D48" s="41">
        <v>0</v>
      </c>
      <c r="E48" s="41">
        <v>0</v>
      </c>
      <c r="F48" s="41">
        <v>0</v>
      </c>
      <c r="G48" s="41">
        <v>0</v>
      </c>
    </row>
    <row r="49" spans="1:7" x14ac:dyDescent="0.25">
      <c r="A49" s="63" t="s">
        <v>395</v>
      </c>
      <c r="B49" s="41">
        <v>0</v>
      </c>
      <c r="C49" s="41">
        <v>0</v>
      </c>
      <c r="D49" s="41">
        <v>0</v>
      </c>
      <c r="E49" s="41">
        <v>0</v>
      </c>
      <c r="F49" s="41">
        <v>0</v>
      </c>
      <c r="G49" s="41">
        <v>0</v>
      </c>
    </row>
    <row r="50" spans="1:7" x14ac:dyDescent="0.25">
      <c r="A50" s="63" t="s">
        <v>396</v>
      </c>
      <c r="B50" s="41">
        <v>0</v>
      </c>
      <c r="C50" s="41">
        <v>0</v>
      </c>
      <c r="D50" s="41">
        <v>0</v>
      </c>
      <c r="E50" s="41">
        <v>0</v>
      </c>
      <c r="F50" s="41">
        <v>0</v>
      </c>
      <c r="G50" s="41">
        <v>0</v>
      </c>
    </row>
    <row r="51" spans="1:7" x14ac:dyDescent="0.25">
      <c r="A51" s="63" t="s">
        <v>397</v>
      </c>
      <c r="B51" s="41">
        <v>0</v>
      </c>
      <c r="C51" s="41">
        <v>0</v>
      </c>
      <c r="D51" s="41">
        <v>0</v>
      </c>
      <c r="E51" s="41">
        <v>0</v>
      </c>
      <c r="F51" s="41">
        <v>0</v>
      </c>
      <c r="G51" s="41">
        <v>0</v>
      </c>
    </row>
    <row r="52" spans="1:7" x14ac:dyDescent="0.25">
      <c r="A52" s="63" t="s">
        <v>398</v>
      </c>
      <c r="B52" s="41">
        <v>0</v>
      </c>
      <c r="C52" s="41">
        <v>0</v>
      </c>
      <c r="D52" s="41">
        <v>0</v>
      </c>
      <c r="E52" s="41">
        <v>0</v>
      </c>
      <c r="F52" s="41">
        <v>0</v>
      </c>
      <c r="G52" s="41">
        <v>0</v>
      </c>
    </row>
    <row r="53" spans="1:7" x14ac:dyDescent="0.25">
      <c r="A53" s="51" t="s">
        <v>399</v>
      </c>
      <c r="B53" s="41">
        <f t="shared" ref="B53:G53" si="7">SUM(B54:B60)</f>
        <v>2313161642.1100001</v>
      </c>
      <c r="C53" s="41">
        <f t="shared" si="7"/>
        <v>139944084.15999997</v>
      </c>
      <c r="D53" s="41">
        <f t="shared" si="7"/>
        <v>2453105726.2700009</v>
      </c>
      <c r="E53" s="41">
        <f t="shared" si="7"/>
        <v>542535586.08000004</v>
      </c>
      <c r="F53" s="41">
        <f t="shared" si="7"/>
        <v>532261803.64999998</v>
      </c>
      <c r="G53" s="41">
        <f t="shared" si="7"/>
        <v>1910570140.1899972</v>
      </c>
    </row>
    <row r="54" spans="1:7" x14ac:dyDescent="0.25">
      <c r="A54" s="63" t="s">
        <v>400</v>
      </c>
      <c r="B54" s="41">
        <v>0</v>
      </c>
      <c r="C54" s="41">
        <v>0</v>
      </c>
      <c r="D54" s="41">
        <v>0</v>
      </c>
      <c r="E54" s="41">
        <v>0</v>
      </c>
      <c r="F54" s="41">
        <v>0</v>
      </c>
      <c r="G54" s="41">
        <v>0</v>
      </c>
    </row>
    <row r="55" spans="1:7" x14ac:dyDescent="0.25">
      <c r="A55" s="63" t="s">
        <v>401</v>
      </c>
      <c r="B55" s="41">
        <v>0</v>
      </c>
      <c r="C55" s="41">
        <v>0</v>
      </c>
      <c r="D55" s="41">
        <v>0</v>
      </c>
      <c r="E55" s="41">
        <v>0</v>
      </c>
      <c r="F55" s="41">
        <v>0</v>
      </c>
      <c r="G55" s="41">
        <v>0</v>
      </c>
    </row>
    <row r="56" spans="1:7" x14ac:dyDescent="0.25">
      <c r="A56" s="63" t="s">
        <v>402</v>
      </c>
      <c r="B56" s="41">
        <v>0</v>
      </c>
      <c r="C56" s="41">
        <v>0</v>
      </c>
      <c r="D56" s="41">
        <v>0</v>
      </c>
      <c r="E56" s="41">
        <v>0</v>
      </c>
      <c r="F56" s="41">
        <v>0</v>
      </c>
      <c r="G56" s="41">
        <v>0</v>
      </c>
    </row>
    <row r="57" spans="1:7" x14ac:dyDescent="0.25">
      <c r="A57" s="64" t="s">
        <v>403</v>
      </c>
      <c r="B57" s="41">
        <v>0</v>
      </c>
      <c r="C57" s="41">
        <v>0</v>
      </c>
      <c r="D57" s="41">
        <v>0</v>
      </c>
      <c r="E57" s="41">
        <v>0</v>
      </c>
      <c r="F57" s="41">
        <v>0</v>
      </c>
      <c r="G57" s="41">
        <v>0</v>
      </c>
    </row>
    <row r="58" spans="1:7" x14ac:dyDescent="0.25">
      <c r="A58" s="63" t="s">
        <v>404</v>
      </c>
      <c r="B58" s="41">
        <v>2313161642.1100001</v>
      </c>
      <c r="C58" s="41">
        <v>139944084.15999997</v>
      </c>
      <c r="D58" s="41">
        <v>2453105726.2700009</v>
      </c>
      <c r="E58" s="41">
        <v>542535586.08000004</v>
      </c>
      <c r="F58" s="41">
        <v>532261803.64999998</v>
      </c>
      <c r="G58" s="41">
        <v>1910570140.1899972</v>
      </c>
    </row>
    <row r="59" spans="1:7" x14ac:dyDescent="0.25">
      <c r="A59" s="63" t="s">
        <v>405</v>
      </c>
      <c r="B59" s="41">
        <v>0</v>
      </c>
      <c r="C59" s="41">
        <v>0</v>
      </c>
      <c r="D59" s="41">
        <v>0</v>
      </c>
      <c r="E59" s="41">
        <v>0</v>
      </c>
      <c r="F59" s="41">
        <v>0</v>
      </c>
      <c r="G59" s="41">
        <v>0</v>
      </c>
    </row>
    <row r="60" spans="1:7" x14ac:dyDescent="0.25">
      <c r="A60" s="63" t="s">
        <v>406</v>
      </c>
      <c r="B60" s="41">
        <v>0</v>
      </c>
      <c r="C60" s="41">
        <v>0</v>
      </c>
      <c r="D60" s="41">
        <v>0</v>
      </c>
      <c r="E60" s="41">
        <v>0</v>
      </c>
      <c r="F60" s="41">
        <v>0</v>
      </c>
      <c r="G60" s="41">
        <v>0</v>
      </c>
    </row>
    <row r="61" spans="1:7" x14ac:dyDescent="0.25">
      <c r="A61" s="51" t="s">
        <v>407</v>
      </c>
      <c r="B61" s="41">
        <f t="shared" ref="B61:G61" si="8">SUM(B62:B70)</f>
        <v>153068667.88999999</v>
      </c>
      <c r="C61" s="41">
        <f t="shared" si="8"/>
        <v>65148700.660000041</v>
      </c>
      <c r="D61" s="41">
        <f t="shared" si="8"/>
        <v>218217368.54999983</v>
      </c>
      <c r="E61" s="41">
        <f t="shared" si="8"/>
        <v>47674584.360000014</v>
      </c>
      <c r="F61" s="41">
        <f t="shared" si="8"/>
        <v>47570254.180000022</v>
      </c>
      <c r="G61" s="41">
        <f t="shared" si="8"/>
        <v>170542784.18999982</v>
      </c>
    </row>
    <row r="62" spans="1:7" x14ac:dyDescent="0.25">
      <c r="A62" s="63" t="s">
        <v>408</v>
      </c>
      <c r="B62" s="41">
        <v>0</v>
      </c>
      <c r="C62" s="41">
        <v>0</v>
      </c>
      <c r="D62" s="41">
        <v>0</v>
      </c>
      <c r="E62" s="41">
        <v>0</v>
      </c>
      <c r="F62" s="41">
        <v>0</v>
      </c>
      <c r="G62" s="41">
        <v>0</v>
      </c>
    </row>
    <row r="63" spans="1:7" x14ac:dyDescent="0.25">
      <c r="A63" s="63" t="s">
        <v>409</v>
      </c>
      <c r="B63" s="41">
        <v>0</v>
      </c>
      <c r="C63" s="41">
        <v>0</v>
      </c>
      <c r="D63" s="41">
        <v>0</v>
      </c>
      <c r="E63" s="41">
        <v>0</v>
      </c>
      <c r="F63" s="41">
        <v>0</v>
      </c>
      <c r="G63" s="41">
        <v>0</v>
      </c>
    </row>
    <row r="64" spans="1:7" x14ac:dyDescent="0.25">
      <c r="A64" s="63" t="s">
        <v>410</v>
      </c>
      <c r="B64" s="41">
        <v>0</v>
      </c>
      <c r="C64" s="41">
        <v>0</v>
      </c>
      <c r="D64" s="41">
        <v>0</v>
      </c>
      <c r="E64" s="41">
        <v>0</v>
      </c>
      <c r="F64" s="41">
        <v>0</v>
      </c>
      <c r="G64" s="41">
        <v>0</v>
      </c>
    </row>
    <row r="65" spans="1:7" x14ac:dyDescent="0.25">
      <c r="A65" s="63" t="s">
        <v>411</v>
      </c>
      <c r="B65" s="41">
        <v>0</v>
      </c>
      <c r="C65" s="41">
        <v>0</v>
      </c>
      <c r="D65" s="41">
        <v>0</v>
      </c>
      <c r="E65" s="41">
        <v>0</v>
      </c>
      <c r="F65" s="41">
        <v>0</v>
      </c>
      <c r="G65" s="41">
        <v>0</v>
      </c>
    </row>
    <row r="66" spans="1:7" x14ac:dyDescent="0.25">
      <c r="A66" s="63" t="s">
        <v>412</v>
      </c>
      <c r="B66" s="41">
        <v>0</v>
      </c>
      <c r="C66" s="41">
        <v>0</v>
      </c>
      <c r="D66" s="41">
        <v>0</v>
      </c>
      <c r="E66" s="41">
        <v>0</v>
      </c>
      <c r="F66" s="41">
        <v>0</v>
      </c>
      <c r="G66" s="41">
        <v>0</v>
      </c>
    </row>
    <row r="67" spans="1:7" x14ac:dyDescent="0.25">
      <c r="A67" s="63" t="s">
        <v>413</v>
      </c>
      <c r="B67" s="41">
        <v>0</v>
      </c>
      <c r="C67" s="41">
        <v>0</v>
      </c>
      <c r="D67" s="41">
        <v>0</v>
      </c>
      <c r="E67" s="41">
        <v>0</v>
      </c>
      <c r="F67" s="41">
        <v>0</v>
      </c>
      <c r="G67" s="41">
        <v>0</v>
      </c>
    </row>
    <row r="68" spans="1:7" x14ac:dyDescent="0.25">
      <c r="A68" s="63" t="s">
        <v>414</v>
      </c>
      <c r="B68" s="41">
        <v>0</v>
      </c>
      <c r="C68" s="41">
        <v>0</v>
      </c>
      <c r="D68" s="41">
        <v>0</v>
      </c>
      <c r="E68" s="41">
        <v>0</v>
      </c>
      <c r="F68" s="41">
        <v>0</v>
      </c>
      <c r="G68" s="41">
        <v>0</v>
      </c>
    </row>
    <row r="69" spans="1:7" x14ac:dyDescent="0.25">
      <c r="A69" s="63" t="s">
        <v>415</v>
      </c>
      <c r="B69" s="41">
        <v>153068667.88999999</v>
      </c>
      <c r="C69" s="41">
        <v>65148700.660000041</v>
      </c>
      <c r="D69" s="41">
        <v>218217368.54999983</v>
      </c>
      <c r="E69" s="41">
        <v>47674584.360000014</v>
      </c>
      <c r="F69" s="41">
        <v>47570254.180000022</v>
      </c>
      <c r="G69" s="41">
        <v>170542784.18999982</v>
      </c>
    </row>
    <row r="70" spans="1:7" x14ac:dyDescent="0.25">
      <c r="A70" s="63" t="s">
        <v>416</v>
      </c>
      <c r="B70" s="41">
        <v>0</v>
      </c>
      <c r="C70" s="41">
        <v>0</v>
      </c>
      <c r="D70" s="41">
        <v>0</v>
      </c>
      <c r="E70" s="41">
        <v>0</v>
      </c>
      <c r="F70" s="41">
        <v>0</v>
      </c>
      <c r="G70" s="41">
        <v>0</v>
      </c>
    </row>
    <row r="71" spans="1:7" x14ac:dyDescent="0.25">
      <c r="A71" s="52" t="s">
        <v>417</v>
      </c>
      <c r="B71" s="41">
        <f t="shared" ref="B71:G71" si="9">SUM(B72:B75)</f>
        <v>0</v>
      </c>
      <c r="C71" s="41">
        <f t="shared" si="9"/>
        <v>0</v>
      </c>
      <c r="D71" s="41">
        <f t="shared" si="9"/>
        <v>0</v>
      </c>
      <c r="E71" s="41">
        <f t="shared" si="9"/>
        <v>0</v>
      </c>
      <c r="F71" s="41">
        <f t="shared" si="9"/>
        <v>0</v>
      </c>
      <c r="G71" s="41">
        <f t="shared" si="9"/>
        <v>0</v>
      </c>
    </row>
    <row r="72" spans="1:7" x14ac:dyDescent="0.25">
      <c r="A72" s="63" t="s">
        <v>418</v>
      </c>
      <c r="B72" s="41">
        <v>0</v>
      </c>
      <c r="C72" s="41">
        <v>0</v>
      </c>
      <c r="D72" s="41">
        <v>0</v>
      </c>
      <c r="E72" s="41">
        <v>0</v>
      </c>
      <c r="F72" s="41">
        <v>0</v>
      </c>
      <c r="G72" s="41">
        <v>0</v>
      </c>
    </row>
    <row r="73" spans="1:7" ht="30" x14ac:dyDescent="0.25">
      <c r="A73" s="63" t="s">
        <v>419</v>
      </c>
      <c r="B73" s="41">
        <v>0</v>
      </c>
      <c r="C73" s="41">
        <v>0</v>
      </c>
      <c r="D73" s="41">
        <v>0</v>
      </c>
      <c r="E73" s="41">
        <v>0</v>
      </c>
      <c r="F73" s="41">
        <v>0</v>
      </c>
      <c r="G73" s="41">
        <v>0</v>
      </c>
    </row>
    <row r="74" spans="1:7" x14ac:dyDescent="0.25">
      <c r="A74" s="63" t="s">
        <v>420</v>
      </c>
      <c r="B74" s="41">
        <v>0</v>
      </c>
      <c r="C74" s="41">
        <v>0</v>
      </c>
      <c r="D74" s="41">
        <v>0</v>
      </c>
      <c r="E74" s="41">
        <v>0</v>
      </c>
      <c r="F74" s="41">
        <v>0</v>
      </c>
      <c r="G74" s="41">
        <v>0</v>
      </c>
    </row>
    <row r="75" spans="1:7" x14ac:dyDescent="0.25">
      <c r="A75" s="63" t="s">
        <v>421</v>
      </c>
      <c r="B75" s="41">
        <v>0</v>
      </c>
      <c r="C75" s="41">
        <v>0</v>
      </c>
      <c r="D75" s="41">
        <v>0</v>
      </c>
      <c r="E75" s="41">
        <v>0</v>
      </c>
      <c r="F75" s="41">
        <v>0</v>
      </c>
      <c r="G75" s="41">
        <v>0</v>
      </c>
    </row>
    <row r="76" spans="1:7" x14ac:dyDescent="0.25">
      <c r="A76" s="39"/>
      <c r="B76" s="43"/>
      <c r="C76" s="43"/>
      <c r="D76" s="43"/>
      <c r="E76" s="43"/>
      <c r="F76" s="43"/>
      <c r="G76" s="43"/>
    </row>
    <row r="77" spans="1:7" x14ac:dyDescent="0.25">
      <c r="A77" s="3" t="s">
        <v>378</v>
      </c>
      <c r="B77" s="4">
        <f t="shared" ref="B77:G77" si="10">+B9+B43</f>
        <v>4435551486</v>
      </c>
      <c r="C77" s="4">
        <f t="shared" si="10"/>
        <v>542249860.57000029</v>
      </c>
      <c r="D77" s="4">
        <f t="shared" si="10"/>
        <v>4977801346.5700006</v>
      </c>
      <c r="E77" s="4">
        <f t="shared" si="10"/>
        <v>954094927.20000005</v>
      </c>
      <c r="F77" s="4">
        <f t="shared" si="10"/>
        <v>930240456.91000009</v>
      </c>
      <c r="G77" s="4">
        <f t="shared" si="10"/>
        <v>4023706419.369997</v>
      </c>
    </row>
    <row r="78" spans="1:7" x14ac:dyDescent="0.25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53:G53 B9:B10 B27:G27 C9:G18 B19:G19 B76:G77 C72:G75 B43:B44 B61:G61 B71:G71 C20:G26 C28:G36 B37:G37 C54:G60 C62:G70 C43:G52" xr:uid="{C1DEA987-D1A8-495D-B9E4-846B5D56AC57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  <pageSetUpPr fitToPage="1"/>
  </sheetPr>
  <dimension ref="A1:G37"/>
  <sheetViews>
    <sheetView showGridLines="0" zoomScale="75" zoomScaleNormal="75" workbookViewId="0">
      <selection sqref="A1:G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33.6" customHeight="1" x14ac:dyDescent="0.25">
      <c r="A1" s="148" t="s">
        <v>423</v>
      </c>
      <c r="B1" s="131"/>
      <c r="C1" s="131"/>
      <c r="D1" s="131"/>
      <c r="E1" s="131"/>
      <c r="F1" s="131"/>
      <c r="G1" s="132"/>
    </row>
    <row r="2" spans="1:7" x14ac:dyDescent="0.25">
      <c r="A2" s="93" t="str">
        <f>'Formato 1'!A2</f>
        <v>Universidad de Guanajuato</v>
      </c>
      <c r="B2" s="94"/>
      <c r="C2" s="94"/>
      <c r="D2" s="94"/>
      <c r="E2" s="94"/>
      <c r="F2" s="94"/>
      <c r="G2" s="95"/>
    </row>
    <row r="3" spans="1:7" x14ac:dyDescent="0.25">
      <c r="A3" s="96" t="s">
        <v>296</v>
      </c>
      <c r="B3" s="97"/>
      <c r="C3" s="97"/>
      <c r="D3" s="97"/>
      <c r="E3" s="97"/>
      <c r="F3" s="97"/>
      <c r="G3" s="98"/>
    </row>
    <row r="4" spans="1:7" x14ac:dyDescent="0.25">
      <c r="A4" s="96" t="s">
        <v>424</v>
      </c>
      <c r="B4" s="97"/>
      <c r="C4" s="97"/>
      <c r="D4" s="97"/>
      <c r="E4" s="97"/>
      <c r="F4" s="97"/>
      <c r="G4" s="98"/>
    </row>
    <row r="5" spans="1:7" x14ac:dyDescent="0.25">
      <c r="A5" s="96" t="str">
        <f>'Formato 3'!A4</f>
        <v>Del 1 de enero al 31 de marzo de 2026</v>
      </c>
      <c r="B5" s="97"/>
      <c r="C5" s="97"/>
      <c r="D5" s="97"/>
      <c r="E5" s="97"/>
      <c r="F5" s="97"/>
      <c r="G5" s="98"/>
    </row>
    <row r="6" spans="1:7" x14ac:dyDescent="0.25">
      <c r="A6" s="99" t="s">
        <v>2</v>
      </c>
      <c r="B6" s="100"/>
      <c r="C6" s="100"/>
      <c r="D6" s="100"/>
      <c r="E6" s="100"/>
      <c r="F6" s="100"/>
      <c r="G6" s="101"/>
    </row>
    <row r="7" spans="1:7" x14ac:dyDescent="0.25">
      <c r="A7" s="143" t="s">
        <v>5</v>
      </c>
      <c r="B7" s="146" t="s">
        <v>298</v>
      </c>
      <c r="C7" s="146"/>
      <c r="D7" s="146"/>
      <c r="E7" s="146"/>
      <c r="F7" s="146"/>
      <c r="G7" s="146" t="s">
        <v>299</v>
      </c>
    </row>
    <row r="8" spans="1:7" ht="30" x14ac:dyDescent="0.25">
      <c r="A8" s="144"/>
      <c r="B8" s="7" t="s">
        <v>204</v>
      </c>
      <c r="C8" s="32" t="s">
        <v>388</v>
      </c>
      <c r="D8" s="32" t="s">
        <v>231</v>
      </c>
      <c r="E8" s="32" t="s">
        <v>189</v>
      </c>
      <c r="F8" s="32" t="s">
        <v>205</v>
      </c>
      <c r="G8" s="153"/>
    </row>
    <row r="9" spans="1:7" ht="15.75" customHeight="1" x14ac:dyDescent="0.25">
      <c r="A9" s="25" t="s">
        <v>425</v>
      </c>
      <c r="B9" s="102">
        <f>+B10+B11+B12+B15+B16+B19</f>
        <v>1530699019.6199999</v>
      </c>
      <c r="C9" s="102">
        <f t="shared" ref="C9:G9" si="0">+C10+C11+C12+C15+C16+C19</f>
        <v>49372386.650000073</v>
      </c>
      <c r="D9" s="102">
        <f t="shared" si="0"/>
        <v>1580071406.27</v>
      </c>
      <c r="E9" s="102">
        <f t="shared" si="0"/>
        <v>298108098.21999937</v>
      </c>
      <c r="F9" s="102">
        <f t="shared" si="0"/>
        <v>296917000.16999936</v>
      </c>
      <c r="G9" s="102">
        <f t="shared" si="0"/>
        <v>1281963308.0500007</v>
      </c>
    </row>
    <row r="10" spans="1:7" x14ac:dyDescent="0.25">
      <c r="A10" s="51" t="s">
        <v>426</v>
      </c>
      <c r="B10" s="58">
        <v>1117333186.5599999</v>
      </c>
      <c r="C10" s="58">
        <v>37082777.004945517</v>
      </c>
      <c r="D10" s="58">
        <v>1154415963.5649455</v>
      </c>
      <c r="E10" s="58">
        <v>223679023.26163146</v>
      </c>
      <c r="F10" s="58">
        <v>222784409.36137456</v>
      </c>
      <c r="G10" s="59">
        <v>930736940.30331397</v>
      </c>
    </row>
    <row r="11" spans="1:7" ht="15.75" customHeight="1" x14ac:dyDescent="0.25">
      <c r="A11" s="51" t="s">
        <v>427</v>
      </c>
      <c r="B11" s="59">
        <v>341341710.20999998</v>
      </c>
      <c r="C11" s="59">
        <v>11328669.620108008</v>
      </c>
      <c r="D11" s="59">
        <v>352670379.83010799</v>
      </c>
      <c r="E11" s="59">
        <v>68333225.270120934</v>
      </c>
      <c r="F11" s="59">
        <v>68059923.588610396</v>
      </c>
      <c r="G11" s="59">
        <v>284337154.55998707</v>
      </c>
    </row>
    <row r="12" spans="1:7" x14ac:dyDescent="0.25">
      <c r="A12" s="51" t="s">
        <v>428</v>
      </c>
      <c r="B12" s="59">
        <f>+B13+B14</f>
        <v>28953877.300000001</v>
      </c>
      <c r="C12" s="59">
        <f t="shared" ref="C12:G12" si="1">+C13+C14</f>
        <v>960940.02494654898</v>
      </c>
      <c r="D12" s="59">
        <f t="shared" si="1"/>
        <v>29914817.324946549</v>
      </c>
      <c r="E12" s="59">
        <f t="shared" si="1"/>
        <v>5796279.0982470093</v>
      </c>
      <c r="F12" s="59">
        <f t="shared" si="1"/>
        <v>5773096.6300144168</v>
      </c>
      <c r="G12" s="59">
        <f t="shared" si="1"/>
        <v>24118538.226699542</v>
      </c>
    </row>
    <row r="13" spans="1:7" x14ac:dyDescent="0.25">
      <c r="A13" s="60" t="s">
        <v>429</v>
      </c>
      <c r="B13" s="59">
        <v>28514402.82</v>
      </c>
      <c r="C13" s="59">
        <v>946354.45765260607</v>
      </c>
      <c r="D13" s="59">
        <v>29460757.277652606</v>
      </c>
      <c r="E13" s="59">
        <v>5708300.6649211217</v>
      </c>
      <c r="F13" s="59">
        <v>5685470.0702269077</v>
      </c>
      <c r="G13" s="59">
        <v>23752456.612731487</v>
      </c>
    </row>
    <row r="14" spans="1:7" x14ac:dyDescent="0.25">
      <c r="A14" s="60" t="s">
        <v>430</v>
      </c>
      <c r="B14" s="59">
        <v>439474.48</v>
      </c>
      <c r="C14" s="59">
        <v>14585.567293942906</v>
      </c>
      <c r="D14" s="59">
        <v>454060.04729394289</v>
      </c>
      <c r="E14" s="59">
        <v>87978.433325888021</v>
      </c>
      <c r="F14" s="59">
        <v>87626.559787509308</v>
      </c>
      <c r="G14" s="59">
        <v>366081.61396805488</v>
      </c>
    </row>
    <row r="15" spans="1:7" x14ac:dyDescent="0.25">
      <c r="A15" s="51" t="s">
        <v>431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ht="30" x14ac:dyDescent="0.25">
      <c r="A16" s="52" t="s">
        <v>432</v>
      </c>
      <c r="B16" s="59">
        <f>+B17+B18</f>
        <v>0</v>
      </c>
      <c r="C16" s="59">
        <f t="shared" ref="C16:G16" si="2">+C17+C18</f>
        <v>0</v>
      </c>
      <c r="D16" s="59">
        <f t="shared" si="2"/>
        <v>0</v>
      </c>
      <c r="E16" s="59">
        <f t="shared" si="2"/>
        <v>0</v>
      </c>
      <c r="F16" s="59">
        <f t="shared" si="2"/>
        <v>0</v>
      </c>
      <c r="G16" s="59">
        <f t="shared" si="2"/>
        <v>0</v>
      </c>
    </row>
    <row r="17" spans="1:7" x14ac:dyDescent="0.25">
      <c r="A17" s="60" t="s">
        <v>433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0" t="s">
        <v>434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51" t="s">
        <v>435</v>
      </c>
      <c r="B19" s="59">
        <v>43070245.549999997</v>
      </c>
      <c r="C19" s="59">
        <v>0</v>
      </c>
      <c r="D19" s="59">
        <v>43070245.549999997</v>
      </c>
      <c r="E19" s="59">
        <v>299570.59000000003</v>
      </c>
      <c r="F19" s="59">
        <v>299570.59000000003</v>
      </c>
      <c r="G19" s="59">
        <v>42770674.959999993</v>
      </c>
    </row>
    <row r="20" spans="1:7" x14ac:dyDescent="0.25">
      <c r="A20" s="39"/>
      <c r="B20" s="61"/>
      <c r="C20" s="61"/>
      <c r="D20" s="61"/>
      <c r="E20" s="61"/>
      <c r="F20" s="61"/>
      <c r="G20" s="61"/>
    </row>
    <row r="21" spans="1:7" x14ac:dyDescent="0.25">
      <c r="A21" s="33" t="s">
        <v>436</v>
      </c>
      <c r="B21" s="102">
        <f>+B22+B23+B24+B27+B28+B31</f>
        <v>2224357644.7599998</v>
      </c>
      <c r="C21" s="102">
        <f t="shared" ref="C21:G21" si="3">+C22+C23+C24+C27+C28+C31</f>
        <v>31104448.760007244</v>
      </c>
      <c r="D21" s="102">
        <f t="shared" si="3"/>
        <v>2255462093.5200071</v>
      </c>
      <c r="E21" s="102">
        <f t="shared" si="3"/>
        <v>515427248.12999833</v>
      </c>
      <c r="F21" s="102">
        <f t="shared" si="3"/>
        <v>515427248.12999833</v>
      </c>
      <c r="G21" s="102">
        <f t="shared" si="3"/>
        <v>1740034845.3900087</v>
      </c>
    </row>
    <row r="22" spans="1:7" x14ac:dyDescent="0.25">
      <c r="A22" s="51" t="s">
        <v>426</v>
      </c>
      <c r="B22" s="58">
        <v>554829710.04999995</v>
      </c>
      <c r="C22" s="58">
        <v>7800261.7604490519</v>
      </c>
      <c r="D22" s="58">
        <v>562629971.810449</v>
      </c>
      <c r="E22" s="58">
        <v>129056139.3099996</v>
      </c>
      <c r="F22" s="58">
        <v>129056139.3099996</v>
      </c>
      <c r="G22" s="59">
        <v>433573832.50044942</v>
      </c>
    </row>
    <row r="23" spans="1:7" x14ac:dyDescent="0.25">
      <c r="A23" s="51" t="s">
        <v>427</v>
      </c>
      <c r="B23" s="59">
        <v>1649950882.4400001</v>
      </c>
      <c r="C23" s="59">
        <v>23196394.405984402</v>
      </c>
      <c r="D23" s="59">
        <v>1673147276.8459845</v>
      </c>
      <c r="E23" s="59">
        <v>383786749.48999876</v>
      </c>
      <c r="F23" s="59">
        <v>383786749.48999876</v>
      </c>
      <c r="G23" s="59">
        <v>1289360527.3559856</v>
      </c>
    </row>
    <row r="24" spans="1:7" x14ac:dyDescent="0.25">
      <c r="A24" s="51" t="s">
        <v>428</v>
      </c>
      <c r="B24" s="59">
        <f>+B25+B26</f>
        <v>7667247.3599999994</v>
      </c>
      <c r="C24" s="59">
        <f t="shared" ref="C24:G24" si="4">+C25+C26</f>
        <v>107792.59357378911</v>
      </c>
      <c r="D24" s="59">
        <f t="shared" si="4"/>
        <v>7775039.9535737894</v>
      </c>
      <c r="E24" s="59">
        <f t="shared" si="4"/>
        <v>1783439.7199999942</v>
      </c>
      <c r="F24" s="59">
        <f t="shared" si="4"/>
        <v>1783439.7199999942</v>
      </c>
      <c r="G24" s="59">
        <f t="shared" si="4"/>
        <v>5991600.2335737944</v>
      </c>
    </row>
    <row r="25" spans="1:7" x14ac:dyDescent="0.25">
      <c r="A25" s="60" t="s">
        <v>429</v>
      </c>
      <c r="B25" s="59">
        <v>4845856.46</v>
      </c>
      <c r="C25" s="59">
        <v>68127.117184517905</v>
      </c>
      <c r="D25" s="59">
        <v>4913983.5771845179</v>
      </c>
      <c r="E25" s="59">
        <v>1127170.219999996</v>
      </c>
      <c r="F25" s="59">
        <v>1127170.219999996</v>
      </c>
      <c r="G25" s="59">
        <v>3786813.3571845219</v>
      </c>
    </row>
    <row r="26" spans="1:7" x14ac:dyDescent="0.25">
      <c r="A26" s="60" t="s">
        <v>430</v>
      </c>
      <c r="B26" s="59">
        <v>2821390.9</v>
      </c>
      <c r="C26" s="59">
        <v>39665.476389271207</v>
      </c>
      <c r="D26" s="59">
        <v>2861056.3763892711</v>
      </c>
      <c r="E26" s="59">
        <v>656269.49999999825</v>
      </c>
      <c r="F26" s="59">
        <v>656269.49999999825</v>
      </c>
      <c r="G26" s="59">
        <v>2204786.876389273</v>
      </c>
    </row>
    <row r="27" spans="1:7" x14ac:dyDescent="0.25">
      <c r="A27" s="51" t="s">
        <v>431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30" x14ac:dyDescent="0.25">
      <c r="A28" s="52" t="s">
        <v>432</v>
      </c>
      <c r="B28" s="59">
        <f>+B29+B30</f>
        <v>0</v>
      </c>
      <c r="C28" s="59">
        <f t="shared" ref="C28:G28" si="5">+C29+C30</f>
        <v>0</v>
      </c>
      <c r="D28" s="59">
        <f t="shared" si="5"/>
        <v>0</v>
      </c>
      <c r="E28" s="59">
        <f t="shared" si="5"/>
        <v>0</v>
      </c>
      <c r="F28" s="59">
        <f t="shared" si="5"/>
        <v>0</v>
      </c>
      <c r="G28" s="59">
        <f t="shared" si="5"/>
        <v>0</v>
      </c>
    </row>
    <row r="29" spans="1:7" x14ac:dyDescent="0.25">
      <c r="A29" s="60" t="s">
        <v>433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60" t="s">
        <v>434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1" t="s">
        <v>435</v>
      </c>
      <c r="B31" s="59">
        <v>11909804.91</v>
      </c>
      <c r="C31" s="59">
        <v>0</v>
      </c>
      <c r="D31" s="59">
        <v>11909804.91</v>
      </c>
      <c r="E31" s="59">
        <v>800919.61</v>
      </c>
      <c r="F31" s="59">
        <v>800919.61</v>
      </c>
      <c r="G31" s="59">
        <v>11108885.300000001</v>
      </c>
    </row>
    <row r="32" spans="1:7" x14ac:dyDescent="0.25">
      <c r="A32" s="39"/>
      <c r="B32" s="61"/>
      <c r="C32" s="61"/>
      <c r="D32" s="61"/>
      <c r="E32" s="61"/>
      <c r="F32" s="61"/>
      <c r="G32" s="61"/>
    </row>
    <row r="33" spans="1:7" ht="14.45" customHeight="1" x14ac:dyDescent="0.25">
      <c r="A33" s="3" t="s">
        <v>437</v>
      </c>
      <c r="B33" s="102">
        <f>+B9+B21</f>
        <v>3755056664.3799996</v>
      </c>
      <c r="C33" s="102">
        <f t="shared" ref="C33:G33" si="6">+C9+C21</f>
        <v>80476835.410007313</v>
      </c>
      <c r="D33" s="102">
        <f t="shared" si="6"/>
        <v>3835533499.7900071</v>
      </c>
      <c r="E33" s="102">
        <f t="shared" si="6"/>
        <v>813535346.34999776</v>
      </c>
      <c r="F33" s="102">
        <f t="shared" si="6"/>
        <v>812344248.29999769</v>
      </c>
      <c r="G33" s="102">
        <f t="shared" si="6"/>
        <v>3021998153.4400091</v>
      </c>
    </row>
    <row r="34" spans="1:7" ht="14.45" customHeight="1" x14ac:dyDescent="0.25">
      <c r="A34" s="49"/>
      <c r="B34" s="62"/>
      <c r="C34" s="62"/>
      <c r="D34" s="62"/>
      <c r="E34" s="62"/>
      <c r="F34" s="62"/>
      <c r="G34" s="62"/>
    </row>
    <row r="37" spans="1:7" x14ac:dyDescent="0.25">
      <c r="B37" s="129"/>
      <c r="C37" s="129"/>
      <c r="D37" s="129"/>
      <c r="E37" s="129"/>
      <c r="F37" s="129"/>
      <c r="G37" s="129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11:F21 G9:G33 B23:F33" xr:uid="{1E559312-A123-48CF-8546-7CBBDC6870FE}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DRF</cp:lastModifiedBy>
  <cp:revision/>
  <dcterms:created xsi:type="dcterms:W3CDTF">2023-03-16T22:14:51Z</dcterms:created>
  <dcterms:modified xsi:type="dcterms:W3CDTF">2026-04-28T20:42:58Z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