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ocuments\CUENTA PUBLICA\2019\2DO. TRIMESTRE 2019\PTTO\"/>
    </mc:Choice>
  </mc:AlternateContent>
  <bookViews>
    <workbookView xWindow="0" yWindow="0" windowWidth="24000" windowHeight="9735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H8" i="8" l="1"/>
  <c r="H6" i="8"/>
  <c r="G16" i="8" l="1"/>
  <c r="H53" i="6" l="1"/>
  <c r="H57" i="6"/>
  <c r="C53" i="6"/>
  <c r="D53" i="6"/>
  <c r="E53" i="6"/>
  <c r="F53" i="6"/>
  <c r="G53" i="6"/>
  <c r="C43" i="6"/>
  <c r="D43" i="6"/>
  <c r="E43" i="6"/>
  <c r="F43" i="6"/>
  <c r="G43" i="6"/>
  <c r="C33" i="6"/>
  <c r="D33" i="6"/>
  <c r="E33" i="6"/>
  <c r="F33" i="6"/>
  <c r="G33" i="6"/>
  <c r="C23" i="6"/>
  <c r="D23" i="6"/>
  <c r="E23" i="6"/>
  <c r="F23" i="6"/>
  <c r="G23" i="6"/>
  <c r="H23" i="6"/>
  <c r="H13" i="6"/>
  <c r="D13" i="6"/>
  <c r="E13" i="6"/>
  <c r="F13" i="6"/>
  <c r="G13" i="6"/>
  <c r="C13" i="6"/>
  <c r="C5" i="6"/>
  <c r="D5" i="6"/>
  <c r="H5" i="6"/>
  <c r="F5" i="6"/>
  <c r="G5" i="6"/>
  <c r="E5" i="6"/>
  <c r="H10" i="6"/>
  <c r="H37" i="6"/>
  <c r="H33" i="6"/>
  <c r="D42" i="5" l="1"/>
  <c r="H40" i="5"/>
  <c r="H39" i="5"/>
  <c r="H38" i="5"/>
  <c r="H37" i="5"/>
  <c r="H34" i="5"/>
  <c r="H33" i="5"/>
  <c r="H32" i="5"/>
  <c r="H31" i="5"/>
  <c r="H30" i="5"/>
  <c r="H29" i="5"/>
  <c r="H28" i="5"/>
  <c r="H27" i="5"/>
  <c r="H26" i="5"/>
  <c r="H23" i="5"/>
  <c r="H22" i="5"/>
  <c r="H21" i="5"/>
  <c r="H20" i="5"/>
  <c r="H19" i="5"/>
  <c r="H18" i="5"/>
  <c r="H17" i="5"/>
  <c r="H8" i="5"/>
  <c r="H9" i="5"/>
  <c r="H10" i="5"/>
  <c r="H11" i="5"/>
  <c r="H12" i="5"/>
  <c r="H13" i="5"/>
  <c r="H14" i="5"/>
  <c r="H7" i="5"/>
  <c r="E21" i="5"/>
  <c r="D16" i="4"/>
  <c r="E16" i="4"/>
  <c r="F16" i="4"/>
  <c r="G16" i="4"/>
  <c r="H16" i="4"/>
  <c r="C16" i="4"/>
  <c r="H8" i="4"/>
  <c r="H9" i="4"/>
  <c r="H10" i="4"/>
  <c r="H11" i="4"/>
  <c r="H12" i="4"/>
  <c r="H7" i="4"/>
  <c r="E8" i="8"/>
  <c r="H10" i="8"/>
  <c r="E12" i="8"/>
  <c r="E14" i="8"/>
  <c r="H14" i="8" s="1"/>
  <c r="E6" i="8"/>
  <c r="H12" i="8"/>
  <c r="D16" i="8"/>
  <c r="F77" i="6"/>
  <c r="H22" i="6" l="1"/>
  <c r="E77" i="6"/>
  <c r="H42" i="6"/>
  <c r="H9" i="6"/>
  <c r="H8" i="6"/>
  <c r="H7" i="6"/>
  <c r="H6" i="6"/>
  <c r="G77" i="6"/>
  <c r="D77" i="6"/>
  <c r="D36" i="5" l="1"/>
  <c r="E36" i="5"/>
  <c r="F36" i="5"/>
  <c r="G36" i="5"/>
  <c r="H36" i="5"/>
  <c r="C36" i="5"/>
  <c r="D6" i="5"/>
  <c r="E6" i="5"/>
  <c r="F6" i="5"/>
  <c r="G6" i="5"/>
  <c r="H6" i="5"/>
  <c r="C6" i="5"/>
  <c r="D16" i="5"/>
  <c r="E16" i="5"/>
  <c r="F16" i="5"/>
  <c r="G16" i="5"/>
  <c r="H16" i="5"/>
  <c r="C16" i="5"/>
  <c r="D25" i="5"/>
  <c r="E25" i="5"/>
  <c r="F25" i="5"/>
  <c r="G25" i="5"/>
  <c r="H25" i="5"/>
  <c r="C25" i="5"/>
  <c r="E16" i="8"/>
  <c r="F16" i="8"/>
  <c r="H16" i="8"/>
  <c r="C16" i="8"/>
  <c r="H76" i="6"/>
  <c r="H75" i="6"/>
  <c r="H69" i="6" s="1"/>
  <c r="H74" i="6"/>
  <c r="H73" i="6"/>
  <c r="H72" i="6"/>
  <c r="H71" i="6"/>
  <c r="H70" i="6"/>
  <c r="H68" i="6"/>
  <c r="H67" i="6"/>
  <c r="H66" i="6"/>
  <c r="H65" i="6"/>
  <c r="H64" i="6"/>
  <c r="H63" i="6"/>
  <c r="H62" i="6"/>
  <c r="H61" i="6"/>
  <c r="H60" i="6"/>
  <c r="H59" i="6"/>
  <c r="H58" i="6"/>
  <c r="H56" i="6"/>
  <c r="H55" i="6"/>
  <c r="H54" i="6"/>
  <c r="C77" i="6"/>
  <c r="H52" i="6"/>
  <c r="H51" i="6"/>
  <c r="H50" i="6"/>
  <c r="H49" i="6"/>
  <c r="H48" i="6"/>
  <c r="H47" i="6"/>
  <c r="H46" i="6"/>
  <c r="H45" i="6"/>
  <c r="H44" i="6"/>
  <c r="H40" i="6"/>
  <c r="H77" i="6"/>
  <c r="H36" i="6"/>
  <c r="H35" i="6"/>
  <c r="H34" i="6"/>
  <c r="H32" i="6"/>
  <c r="H31" i="6"/>
  <c r="H30" i="6"/>
  <c r="H29" i="6"/>
  <c r="H28" i="6"/>
  <c r="H27" i="6"/>
  <c r="H26" i="6"/>
  <c r="H25" i="6"/>
  <c r="H24" i="6"/>
  <c r="H21" i="6"/>
  <c r="H20" i="6"/>
  <c r="H19" i="6"/>
  <c r="H18" i="6"/>
  <c r="H17" i="6"/>
  <c r="H16" i="6"/>
  <c r="H15" i="6"/>
  <c r="H14" i="6"/>
  <c r="H12" i="6"/>
  <c r="H43" i="6" l="1"/>
  <c r="C42" i="5"/>
  <c r="G42" i="5"/>
  <c r="H42" i="5"/>
  <c r="F42" i="5"/>
  <c r="E42" i="5"/>
</calcChain>
</file>

<file path=xl/sharedStrings.xml><?xml version="1.0" encoding="utf-8"?>
<sst xmlns="http://schemas.openxmlformats.org/spreadsheetml/2006/main" count="198" uniqueCount="140">
  <si>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</si>
  <si>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</si>
  <si>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</si>
  <si>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</si>
  <si>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</si>
  <si>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</si>
  <si>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</si>
  <si>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</si>
  <si>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</si>
  <si>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</si>
  <si>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</si>
  <si>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</si>
  <si>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</si>
  <si>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</si>
  <si>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</si>
  <si>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</si>
  <si>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</si>
  <si>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</si>
  <si>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</si>
  <si>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</si>
  <si>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</si>
  <si>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</si>
  <si>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</si>
  <si>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</si>
  <si>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</si>
  <si>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</si>
  <si>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</si>
  <si>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</si>
  <si>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</si>
  <si>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</si>
  <si>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</si>
  <si>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</si>
  <si>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</si>
  <si>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</si>
  <si>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</si>
  <si>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</si>
  <si>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</si>
  <si>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</si>
  <si>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</si>
  <si>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</si>
  <si>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</si>
  <si>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</si>
  <si>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</si>
  <si>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</si>
  <si>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</si>
  <si>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</si>
  <si>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</si>
  <si>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</si>
  <si>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</si>
  <si>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</si>
  <si>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</si>
  <si>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</si>
  <si>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</si>
  <si>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</si>
  <si>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</si>
  <si>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</si>
  <si>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</si>
  <si>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</si>
  <si>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</si>
  <si>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</si>
  <si>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</si>
  <si>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</si>
  <si>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</si>
  <si>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</si>
  <si>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</si>
  <si>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</si>
  <si>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</si>
  <si>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</si>
  <si>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</si>
  <si>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</si>
  <si>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</si>
  <si>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</si>
  <si>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</si>
  <si>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</si>
  <si>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</si>
  <si>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</si>
  <si>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</si>
  <si>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</si>
  <si>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</si>
  <si>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</si>
  <si>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</si>
  <si>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</si>
  <si>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</si>
  <si>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</si>
  <si>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</si>
  <si>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</si>
  <si>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</si>
  <si>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</si>
  <si>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</si>
  <si>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</si>
  <si>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</si>
  <si>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</si>
  <si>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</si>
  <si>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</si>
  <si>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</si>
  <si>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</si>
  <si>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</si>
  <si>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</si>
  <si>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</si>
  <si>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</si>
  <si>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</si>
  <si>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</si>
  <si>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</si>
  <si>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</si>
  <si>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</si>
  <si>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</si>
  <si>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</si>
  <si>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</si>
  <si>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</si>
  <si>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</si>
  <si>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</si>
  <si>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</si>
  <si>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</si>
  <si>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</si>
  <si>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</si>
  <si>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</si>
  <si>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</si>
  <si>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</si>
  <si>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</si>
  <si>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</si>
  <si>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</si>
  <si>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</si>
  <si>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</si>
  <si>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</si>
  <si>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</si>
  <si>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</si>
  <si>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</si>
  <si>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</si>
  <si>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UNIVERSIDAD DE GUANAJUATO
Estado Analítico del Ejercicio del Presupuesto de Egresos
Clasificación por Objeto del Gasto (Capítulo y Concepto)
Del 01 de Enero al 30 de Junio 2019</t>
  </si>
  <si>
    <t>UNIVERSIDAD DE GUANAJUATO
Estado Analítico del Ejercicio del Presupuesto de Egresos
Clasificación Económica (por Tipo de Gasto)
Del 01 de Enero al 30 de Junio 2019</t>
  </si>
  <si>
    <t>UNIVERSIDAD DE GUANAJUATO
Estado Analítico del Ejercicio del Presupuesto de Egresos
Clasificación Administrativa
Del 01 de Enero al 30 de Junio 2019</t>
  </si>
  <si>
    <t>Gobierno (Federal/Estatal/Municipal) de __________________________
Estado Analítico del Ejercicio del Presupuesto de Egresos
Del 01 de Enero al 30 de Junio 2019
Del XXXX al XXXX</t>
  </si>
  <si>
    <t>Sector Paraestatal del Gobierno (Federal/Estatal/Municipal) de ______________________
Estado Analítico del Ejercicio del Presupuesto de Egresos
Clasificación Administrativa
Del 01 de Enero al 30 de Junio 2019</t>
  </si>
  <si>
    <t>Universidad de Guanajuato AU001 Rectoria General</t>
  </si>
  <si>
    <t>Universidad de Guanajuato AU001 Campus Guanajuato</t>
  </si>
  <si>
    <t>Universidad de Guanajuato AU001 Campus León</t>
  </si>
  <si>
    <t>Universidad de Guanajuato AU001 Campus Irapuato-Salamanca</t>
  </si>
  <si>
    <t>Universidad de Guanajuato AU001 Campus Celaya-Salvatierra</t>
  </si>
  <si>
    <t>Universidad de Guanajuato AU001 Colegio de Nivel Medio Superior</t>
  </si>
  <si>
    <t>UNIVERSIDAD DE GUANAJUATO
Estado Analítico del Ejercicio del Presupuesto de Egresos
Clasificación Funcional (Finalidad y Función)
Del 01 de Enero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</si>
</sst>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0" fillId="0" borderId="13" xfId="16" applyFont="1" applyBorder="1"/>
    <xf numFmtId="43" fontId="0" fillId="0" borderId="15" xfId="16" applyFont="1" applyBorder="1"/>
    <xf numFmtId="43" fontId="0" fillId="0" borderId="14" xfId="16" applyFont="1" applyBorder="1"/>
    <xf numFmtId="43" fontId="2" fillId="0" borderId="15" xfId="16" applyFont="1" applyBorder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6" applyFont="1" applyProtection="1">
      <protection locked="0"/>
    </xf>
    <xf numFmtId="43" fontId="0" fillId="0" borderId="15" xfId="16" applyFont="1" applyFill="1" applyBorder="1"/>
    <xf numFmtId="43" fontId="2" fillId="0" borderId="14" xfId="16" applyFont="1" applyBorder="1" applyProtection="1">
      <protection locked="0"/>
    </xf>
    <xf numFmtId="43" fontId="2" fillId="0" borderId="13" xfId="16" applyFont="1" applyBorder="1" applyProtection="1">
      <protection locked="0"/>
    </xf>
    <xf numFmtId="43" fontId="6" fillId="0" borderId="14" xfId="16" applyFont="1" applyFill="1" applyBorder="1" applyProtection="1">
      <protection locked="0"/>
    </xf>
    <xf numFmtId="43" fontId="0" fillId="0" borderId="0" xfId="16" applyFont="1" applyFill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9" width="16.6640625" style="1" bestFit="1" customWidth="1"/>
    <col min="10" max="10" width="15" style="1" bestFit="1" customWidth="1"/>
    <col min="11" max="16384" width="12" style="1"/>
  </cols>
  <sheetData>
    <row r="1" spans="1:10" ht="50.1" customHeight="1" x14ac:dyDescent="0.2">
      <c r="A1" s="58" t="s">
        <v>128</v>
      </c>
      <c r="B1" s="59"/>
      <c r="C1" s="59"/>
      <c r="D1" s="59"/>
      <c r="E1" s="59"/>
      <c r="F1" s="59"/>
      <c r="G1" s="59"/>
      <c r="H1" s="60"/>
    </row>
    <row r="2" spans="1:10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10" ht="24.95" customHeight="1" x14ac:dyDescent="0.2">
      <c r="A3" s="65"/>
      <c r="B3" s="66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2"/>
    </row>
    <row r="4" spans="1:10" x14ac:dyDescent="0.2">
      <c r="A4" s="67"/>
      <c r="B4" s="68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10" x14ac:dyDescent="0.2">
      <c r="A5" s="46" t="s">
        <v>61</v>
      </c>
      <c r="B5" s="7"/>
      <c r="C5" s="47">
        <f>SUM(C6:C12)</f>
        <v>2370731788.2200012</v>
      </c>
      <c r="D5" s="47">
        <f t="shared" ref="D5" si="0">SUM(D6:D12)</f>
        <v>435999280.63000017</v>
      </c>
      <c r="E5" s="47">
        <f>SUM(E6:E12)</f>
        <v>2806731068.8500004</v>
      </c>
      <c r="F5" s="47">
        <f t="shared" ref="F5:G5" si="1">SUM(F6:F12)</f>
        <v>1255728295.9600005</v>
      </c>
      <c r="G5" s="47">
        <f t="shared" si="1"/>
        <v>1218943723.2399998</v>
      </c>
      <c r="H5" s="47">
        <f>SUM(H6:H12)</f>
        <v>1551002772.8899999</v>
      </c>
    </row>
    <row r="6" spans="1:10" x14ac:dyDescent="0.2">
      <c r="A6" s="5"/>
      <c r="B6" s="11" t="s">
        <v>70</v>
      </c>
      <c r="C6" s="48">
        <v>714162867.63999987</v>
      </c>
      <c r="D6" s="48">
        <v>29521730.520000003</v>
      </c>
      <c r="E6" s="48">
        <v>743684598.16000032</v>
      </c>
      <c r="F6" s="48">
        <v>344572327.76999986</v>
      </c>
      <c r="G6" s="48">
        <v>344570382.62999994</v>
      </c>
      <c r="H6" s="48">
        <f>E6-F6</f>
        <v>399112270.39000046</v>
      </c>
    </row>
    <row r="7" spans="1:10" x14ac:dyDescent="0.2">
      <c r="A7" s="5"/>
      <c r="B7" s="11" t="s">
        <v>71</v>
      </c>
      <c r="C7" s="48">
        <v>321444572.57000005</v>
      </c>
      <c r="D7" s="48">
        <v>60843085.060000084</v>
      </c>
      <c r="E7" s="48">
        <v>382287657.62999934</v>
      </c>
      <c r="F7" s="48">
        <v>151024561.37999994</v>
      </c>
      <c r="G7" s="48">
        <v>150935066.55999994</v>
      </c>
      <c r="H7" s="48">
        <f>E7-F7</f>
        <v>231263096.2499994</v>
      </c>
    </row>
    <row r="8" spans="1:10" x14ac:dyDescent="0.2">
      <c r="A8" s="5"/>
      <c r="B8" s="11" t="s">
        <v>72</v>
      </c>
      <c r="C8" s="48">
        <v>341866357.84000099</v>
      </c>
      <c r="D8" s="48">
        <v>-12075284.410000011</v>
      </c>
      <c r="E8" s="48">
        <v>329791073.43000031</v>
      </c>
      <c r="F8" s="48">
        <v>109161711.05000018</v>
      </c>
      <c r="G8" s="48">
        <v>109102598.87000018</v>
      </c>
      <c r="H8" s="48">
        <f>E8-F8</f>
        <v>220629362.38000011</v>
      </c>
    </row>
    <row r="9" spans="1:10" x14ac:dyDescent="0.2">
      <c r="A9" s="5"/>
      <c r="B9" s="11" t="s">
        <v>35</v>
      </c>
      <c r="C9" s="48">
        <v>352851741.43000031</v>
      </c>
      <c r="D9" s="48">
        <v>-10154463.319999998</v>
      </c>
      <c r="E9" s="48">
        <v>342697278.11000019</v>
      </c>
      <c r="F9" s="48">
        <v>157031820.94999987</v>
      </c>
      <c r="G9" s="48">
        <v>146864841.17999995</v>
      </c>
      <c r="H9" s="48">
        <f>E9-F9</f>
        <v>185665457.16000032</v>
      </c>
    </row>
    <row r="10" spans="1:10" x14ac:dyDescent="0.2">
      <c r="A10" s="5"/>
      <c r="B10" s="11" t="s">
        <v>73</v>
      </c>
      <c r="C10" s="53">
        <v>281038069.3500005</v>
      </c>
      <c r="D10" s="53">
        <v>429622274.93000007</v>
      </c>
      <c r="E10" s="53">
        <v>710660344.28000057</v>
      </c>
      <c r="F10" s="53">
        <v>333338722.90000063</v>
      </c>
      <c r="G10" s="53">
        <v>306871699.38999987</v>
      </c>
      <c r="H10" s="53">
        <f>E10-F10</f>
        <v>377321621.37999994</v>
      </c>
      <c r="I10" s="51"/>
      <c r="J10" s="51"/>
    </row>
    <row r="11" spans="1:10" x14ac:dyDescent="0.2">
      <c r="A11" s="5"/>
      <c r="B11" s="11" t="s">
        <v>36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</row>
    <row r="12" spans="1:10" x14ac:dyDescent="0.2">
      <c r="A12" s="5"/>
      <c r="B12" s="11" t="s">
        <v>74</v>
      </c>
      <c r="C12" s="48">
        <v>359368179.38999945</v>
      </c>
      <c r="D12" s="48">
        <v>-61758062.149999999</v>
      </c>
      <c r="E12" s="48">
        <v>297610117.23999977</v>
      </c>
      <c r="F12" s="48">
        <v>160599151.91</v>
      </c>
      <c r="G12" s="48">
        <v>160599134.60999998</v>
      </c>
      <c r="H12" s="48">
        <f>E12-F12</f>
        <v>137010965.32999977</v>
      </c>
    </row>
    <row r="13" spans="1:10" x14ac:dyDescent="0.2">
      <c r="A13" s="46" t="s">
        <v>62</v>
      </c>
      <c r="B13" s="7"/>
      <c r="C13" s="48">
        <f>SUM(C14:C22)</f>
        <v>154310431.63999999</v>
      </c>
      <c r="D13" s="48">
        <f t="shared" ref="D13:G13" si="2">SUM(D14:D22)</f>
        <v>58900454.399999961</v>
      </c>
      <c r="E13" s="48">
        <f t="shared" si="2"/>
        <v>213210886.04000008</v>
      </c>
      <c r="F13" s="48">
        <f t="shared" si="2"/>
        <v>44804157.340000004</v>
      </c>
      <c r="G13" s="48">
        <f t="shared" si="2"/>
        <v>41525834.929999985</v>
      </c>
      <c r="H13" s="48">
        <f>SUM(H14:H22)</f>
        <v>168406728.70000011</v>
      </c>
    </row>
    <row r="14" spans="1:10" x14ac:dyDescent="0.2">
      <c r="A14" s="5"/>
      <c r="B14" s="11" t="s">
        <v>75</v>
      </c>
      <c r="C14" s="48">
        <v>63201804.980000004</v>
      </c>
      <c r="D14" s="48">
        <v>50868445.589999974</v>
      </c>
      <c r="E14" s="48">
        <v>114070250.57000011</v>
      </c>
      <c r="F14" s="48">
        <v>12855997.570000006</v>
      </c>
      <c r="G14" s="48">
        <v>12288358.480000008</v>
      </c>
      <c r="H14" s="48">
        <f t="shared" ref="H14:H21" si="3">E14-F14</f>
        <v>101214253.0000001</v>
      </c>
    </row>
    <row r="15" spans="1:10" x14ac:dyDescent="0.2">
      <c r="A15" s="5"/>
      <c r="B15" s="11" t="s">
        <v>76</v>
      </c>
      <c r="C15" s="48">
        <v>15674507.260000004</v>
      </c>
      <c r="D15" s="48">
        <v>-1262800.7300000028</v>
      </c>
      <c r="E15" s="48">
        <v>14411706.529999999</v>
      </c>
      <c r="F15" s="48">
        <v>6487879.5300000003</v>
      </c>
      <c r="G15" s="48">
        <v>5934081.3499999996</v>
      </c>
      <c r="H15" s="48">
        <f t="shared" si="3"/>
        <v>7923826.9999999991</v>
      </c>
    </row>
    <row r="16" spans="1:10" x14ac:dyDescent="0.2">
      <c r="A16" s="5"/>
      <c r="B16" s="11" t="s">
        <v>77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f t="shared" si="3"/>
        <v>0</v>
      </c>
    </row>
    <row r="17" spans="1:8" x14ac:dyDescent="0.2">
      <c r="A17" s="5"/>
      <c r="B17" s="11" t="s">
        <v>78</v>
      </c>
      <c r="C17" s="48">
        <v>7536222.0600000024</v>
      </c>
      <c r="D17" s="48">
        <v>3094254.259999997</v>
      </c>
      <c r="E17" s="48">
        <v>10630476.320000004</v>
      </c>
      <c r="F17" s="48">
        <v>5107544.4399999948</v>
      </c>
      <c r="G17" s="48">
        <v>4693995.9899999965</v>
      </c>
      <c r="H17" s="48">
        <f t="shared" si="3"/>
        <v>5522931.8800000092</v>
      </c>
    </row>
    <row r="18" spans="1:8" x14ac:dyDescent="0.2">
      <c r="A18" s="5"/>
      <c r="B18" s="11" t="s">
        <v>79</v>
      </c>
      <c r="C18" s="48">
        <v>37889915.829999983</v>
      </c>
      <c r="D18" s="48">
        <v>3219163.7499999977</v>
      </c>
      <c r="E18" s="48">
        <v>41109079.579999983</v>
      </c>
      <c r="F18" s="48">
        <v>7117799.3000000045</v>
      </c>
      <c r="G18" s="48">
        <v>6459782.8499999987</v>
      </c>
      <c r="H18" s="48">
        <f t="shared" si="3"/>
        <v>33991280.279999979</v>
      </c>
    </row>
    <row r="19" spans="1:8" x14ac:dyDescent="0.2">
      <c r="A19" s="5"/>
      <c r="B19" s="11" t="s">
        <v>80</v>
      </c>
      <c r="C19" s="48">
        <v>15167062.890000001</v>
      </c>
      <c r="D19" s="48">
        <v>518241.63999999966</v>
      </c>
      <c r="E19" s="48">
        <v>15685304.530000003</v>
      </c>
      <c r="F19" s="48">
        <v>7667425.549999998</v>
      </c>
      <c r="G19" s="48">
        <v>7320335.9899999937</v>
      </c>
      <c r="H19" s="48">
        <f t="shared" si="3"/>
        <v>8017878.9800000051</v>
      </c>
    </row>
    <row r="20" spans="1:8" x14ac:dyDescent="0.2">
      <c r="A20" s="5"/>
      <c r="B20" s="11" t="s">
        <v>81</v>
      </c>
      <c r="C20" s="48">
        <v>9029579.2699999996</v>
      </c>
      <c r="D20" s="48">
        <v>1034838.8000000004</v>
      </c>
      <c r="E20" s="48">
        <v>10064418.070000002</v>
      </c>
      <c r="F20" s="48">
        <v>2559702.850000001</v>
      </c>
      <c r="G20" s="48">
        <v>2156258.6599999988</v>
      </c>
      <c r="H20" s="48">
        <f t="shared" si="3"/>
        <v>7504715.2200000007</v>
      </c>
    </row>
    <row r="21" spans="1:8" x14ac:dyDescent="0.2">
      <c r="A21" s="5"/>
      <c r="B21" s="11" t="s">
        <v>82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f t="shared" si="3"/>
        <v>0</v>
      </c>
    </row>
    <row r="22" spans="1:8" x14ac:dyDescent="0.2">
      <c r="A22" s="5"/>
      <c r="B22" s="11" t="s">
        <v>83</v>
      </c>
      <c r="C22" s="48">
        <v>5811339.3499999959</v>
      </c>
      <c r="D22" s="48">
        <v>1428311.0899999999</v>
      </c>
      <c r="E22" s="48">
        <v>7239650.4399999958</v>
      </c>
      <c r="F22" s="48">
        <v>3007808.0999999987</v>
      </c>
      <c r="G22" s="48">
        <v>2673021.6099999985</v>
      </c>
      <c r="H22" s="48">
        <f>E22-F22</f>
        <v>4231842.3399999971</v>
      </c>
    </row>
    <row r="23" spans="1:8" x14ac:dyDescent="0.2">
      <c r="A23" s="46" t="s">
        <v>63</v>
      </c>
      <c r="B23" s="7"/>
      <c r="C23" s="48">
        <f>SUM(C24:C32)</f>
        <v>427991022.27999991</v>
      </c>
      <c r="D23" s="48">
        <f t="shared" ref="D23:G23" si="4">SUM(D24:D32)</f>
        <v>55679899.429999992</v>
      </c>
      <c r="E23" s="48">
        <f t="shared" si="4"/>
        <v>483670921.71000004</v>
      </c>
      <c r="F23" s="48">
        <f t="shared" si="4"/>
        <v>120462573.48</v>
      </c>
      <c r="G23" s="48">
        <f t="shared" si="4"/>
        <v>93837341.189999983</v>
      </c>
      <c r="H23" s="48">
        <f>SUM(H24:H32)</f>
        <v>363208348.23000002</v>
      </c>
    </row>
    <row r="24" spans="1:8" x14ac:dyDescent="0.2">
      <c r="A24" s="5"/>
      <c r="B24" s="11" t="s">
        <v>84</v>
      </c>
      <c r="C24" s="48">
        <v>48269424.900000006</v>
      </c>
      <c r="D24" s="48">
        <v>3010937.0199999977</v>
      </c>
      <c r="E24" s="48">
        <v>51280361.920000017</v>
      </c>
      <c r="F24" s="48">
        <v>21949199.09999999</v>
      </c>
      <c r="G24" s="48">
        <v>21538064.159999993</v>
      </c>
      <c r="H24" s="48">
        <f t="shared" ref="H24:H32" si="5">E24-F24</f>
        <v>29331162.820000026</v>
      </c>
    </row>
    <row r="25" spans="1:8" x14ac:dyDescent="0.2">
      <c r="A25" s="5"/>
      <c r="B25" s="11" t="s">
        <v>85</v>
      </c>
      <c r="C25" s="48">
        <v>32673097.079999998</v>
      </c>
      <c r="D25" s="48">
        <v>4351544.5499999989</v>
      </c>
      <c r="E25" s="48">
        <v>37024641.630000003</v>
      </c>
      <c r="F25" s="48">
        <v>8195081.4199999953</v>
      </c>
      <c r="G25" s="48">
        <v>7411404.1499999976</v>
      </c>
      <c r="H25" s="48">
        <f t="shared" si="5"/>
        <v>28829560.210000008</v>
      </c>
    </row>
    <row r="26" spans="1:8" x14ac:dyDescent="0.2">
      <c r="A26" s="5"/>
      <c r="B26" s="11" t="s">
        <v>86</v>
      </c>
      <c r="C26" s="48">
        <v>94377474.919999927</v>
      </c>
      <c r="D26" s="48">
        <v>-16379891.430000007</v>
      </c>
      <c r="E26" s="48">
        <v>77997583.489999935</v>
      </c>
      <c r="F26" s="48">
        <v>20840478.080000021</v>
      </c>
      <c r="G26" s="48">
        <v>18749116.210000005</v>
      </c>
      <c r="H26" s="48">
        <f t="shared" si="5"/>
        <v>57157105.409999914</v>
      </c>
    </row>
    <row r="27" spans="1:8" x14ac:dyDescent="0.2">
      <c r="A27" s="5"/>
      <c r="B27" s="11" t="s">
        <v>87</v>
      </c>
      <c r="C27" s="48">
        <v>10232817.819999998</v>
      </c>
      <c r="D27" s="48">
        <v>35526855.32</v>
      </c>
      <c r="E27" s="48">
        <v>45759673.140000008</v>
      </c>
      <c r="F27" s="48">
        <v>4044128.6799999997</v>
      </c>
      <c r="G27" s="48">
        <v>4011514.08</v>
      </c>
      <c r="H27" s="48">
        <f t="shared" si="5"/>
        <v>41715544.460000008</v>
      </c>
    </row>
    <row r="28" spans="1:8" x14ac:dyDescent="0.2">
      <c r="A28" s="5"/>
      <c r="B28" s="11" t="s">
        <v>88</v>
      </c>
      <c r="C28" s="48">
        <v>98644652.180000007</v>
      </c>
      <c r="D28" s="48">
        <v>-1446818.360000005</v>
      </c>
      <c r="E28" s="48">
        <v>97197833.819999993</v>
      </c>
      <c r="F28" s="48">
        <v>17481328.080000002</v>
      </c>
      <c r="G28" s="48">
        <v>16569413.830000004</v>
      </c>
      <c r="H28" s="48">
        <f t="shared" si="5"/>
        <v>79716505.739999995</v>
      </c>
    </row>
    <row r="29" spans="1:8" x14ac:dyDescent="0.2">
      <c r="A29" s="5"/>
      <c r="B29" s="11" t="s">
        <v>89</v>
      </c>
      <c r="C29" s="48">
        <v>15071581.59</v>
      </c>
      <c r="D29" s="48">
        <v>1913748.32</v>
      </c>
      <c r="E29" s="48">
        <v>16985329.91</v>
      </c>
      <c r="F29" s="48">
        <v>4967627.2600000026</v>
      </c>
      <c r="G29" s="48">
        <v>4819364.3200000012</v>
      </c>
      <c r="H29" s="48">
        <f t="shared" si="5"/>
        <v>12017702.649999999</v>
      </c>
    </row>
    <row r="30" spans="1:8" x14ac:dyDescent="0.2">
      <c r="A30" s="5"/>
      <c r="B30" s="11" t="s">
        <v>90</v>
      </c>
      <c r="C30" s="48">
        <v>61091980.280000009</v>
      </c>
      <c r="D30" s="48">
        <v>22323401.300000004</v>
      </c>
      <c r="E30" s="48">
        <v>83415381.580000058</v>
      </c>
      <c r="F30" s="48">
        <v>8695283.069999991</v>
      </c>
      <c r="G30" s="48">
        <v>7481272.1999999909</v>
      </c>
      <c r="H30" s="48">
        <f t="shared" si="5"/>
        <v>74720098.510000065</v>
      </c>
    </row>
    <row r="31" spans="1:8" x14ac:dyDescent="0.2">
      <c r="A31" s="5"/>
      <c r="B31" s="11" t="s">
        <v>91</v>
      </c>
      <c r="C31" s="48">
        <v>31348759.400000002</v>
      </c>
      <c r="D31" s="48">
        <v>5907383.0099999979</v>
      </c>
      <c r="E31" s="48">
        <v>37256142.409999989</v>
      </c>
      <c r="F31" s="48">
        <v>14618549.879999997</v>
      </c>
      <c r="G31" s="48">
        <v>12839980.899999995</v>
      </c>
      <c r="H31" s="48">
        <f t="shared" si="5"/>
        <v>22637592.529999994</v>
      </c>
    </row>
    <row r="32" spans="1:8" x14ac:dyDescent="0.2">
      <c r="A32" s="5"/>
      <c r="B32" s="11" t="s">
        <v>19</v>
      </c>
      <c r="C32" s="48">
        <v>36281234.110000037</v>
      </c>
      <c r="D32" s="48">
        <v>472739.70000000042</v>
      </c>
      <c r="E32" s="48">
        <v>36753973.810000017</v>
      </c>
      <c r="F32" s="48">
        <v>19670897.909999996</v>
      </c>
      <c r="G32" s="48">
        <v>417211.33999999997</v>
      </c>
      <c r="H32" s="48">
        <f t="shared" si="5"/>
        <v>17083075.900000021</v>
      </c>
    </row>
    <row r="33" spans="1:9" x14ac:dyDescent="0.2">
      <c r="A33" s="46" t="s">
        <v>64</v>
      </c>
      <c r="B33" s="7"/>
      <c r="C33" s="48">
        <f t="shared" ref="C33:G33" si="6">SUM(C34:C42)</f>
        <v>451833323.25000012</v>
      </c>
      <c r="D33" s="48">
        <f t="shared" si="6"/>
        <v>-309577213.98000002</v>
      </c>
      <c r="E33" s="48">
        <f t="shared" si="6"/>
        <v>142256109.27000013</v>
      </c>
      <c r="F33" s="48">
        <f t="shared" si="6"/>
        <v>48488419.36999999</v>
      </c>
      <c r="G33" s="48">
        <f t="shared" si="6"/>
        <v>44255981.029999956</v>
      </c>
      <c r="H33" s="48">
        <f>SUM(H34:H42)</f>
        <v>93767689.90000014</v>
      </c>
      <c r="I33" s="51"/>
    </row>
    <row r="34" spans="1:9" x14ac:dyDescent="0.2">
      <c r="A34" s="5"/>
      <c r="B34" s="11" t="s">
        <v>92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f t="shared" ref="H34:H40" si="7">E34-F34</f>
        <v>0</v>
      </c>
    </row>
    <row r="35" spans="1:9" x14ac:dyDescent="0.2">
      <c r="A35" s="5"/>
      <c r="B35" s="11" t="s">
        <v>93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f t="shared" si="7"/>
        <v>0</v>
      </c>
    </row>
    <row r="36" spans="1:9" x14ac:dyDescent="0.2">
      <c r="A36" s="5"/>
      <c r="B36" s="11" t="s">
        <v>94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f t="shared" si="7"/>
        <v>0</v>
      </c>
    </row>
    <row r="37" spans="1:9" x14ac:dyDescent="0.2">
      <c r="A37" s="5"/>
      <c r="B37" s="11" t="s">
        <v>95</v>
      </c>
      <c r="C37" s="48">
        <v>110602798.53</v>
      </c>
      <c r="D37" s="48">
        <v>31603309.739999991</v>
      </c>
      <c r="E37" s="48">
        <v>142206108.27000013</v>
      </c>
      <c r="F37" s="48">
        <v>48438419.36999999</v>
      </c>
      <c r="G37" s="48">
        <v>44205981.029999956</v>
      </c>
      <c r="H37" s="48">
        <f>E37-F37</f>
        <v>93767688.90000014</v>
      </c>
    </row>
    <row r="38" spans="1:9" x14ac:dyDescent="0.2">
      <c r="A38" s="5"/>
      <c r="B38" s="11" t="s">
        <v>41</v>
      </c>
      <c r="C38" s="53">
        <v>341170524.72000009</v>
      </c>
      <c r="D38" s="53">
        <v>-341170524.72000003</v>
      </c>
      <c r="E38" s="53">
        <v>0</v>
      </c>
      <c r="F38" s="53">
        <v>0</v>
      </c>
      <c r="G38" s="53">
        <v>0</v>
      </c>
      <c r="H38" s="53">
        <v>0</v>
      </c>
    </row>
    <row r="39" spans="1:9" x14ac:dyDescent="0.2">
      <c r="A39" s="5"/>
      <c r="B39" s="11" t="s">
        <v>96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</row>
    <row r="40" spans="1:9" x14ac:dyDescent="0.2">
      <c r="A40" s="5"/>
      <c r="B40" s="11" t="s">
        <v>97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f t="shared" si="7"/>
        <v>0</v>
      </c>
    </row>
    <row r="41" spans="1:9" x14ac:dyDescent="0.2">
      <c r="A41" s="5"/>
      <c r="B41" s="11" t="s">
        <v>37</v>
      </c>
      <c r="C41" s="48">
        <v>60000</v>
      </c>
      <c r="D41" s="48">
        <v>-9999</v>
      </c>
      <c r="E41" s="48">
        <v>50001</v>
      </c>
      <c r="F41" s="48">
        <v>50000</v>
      </c>
      <c r="G41" s="48">
        <v>50000</v>
      </c>
      <c r="H41" s="48">
        <v>1</v>
      </c>
    </row>
    <row r="42" spans="1:9" x14ac:dyDescent="0.2">
      <c r="A42" s="5"/>
      <c r="B42" s="11" t="s">
        <v>98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f>E42-F42</f>
        <v>0</v>
      </c>
    </row>
    <row r="43" spans="1:9" x14ac:dyDescent="0.2">
      <c r="A43" s="46" t="s">
        <v>65</v>
      </c>
      <c r="B43" s="7"/>
      <c r="C43" s="48">
        <f t="shared" ref="C43:G43" si="8">SUM(C44:C52)</f>
        <v>403690610.81999999</v>
      </c>
      <c r="D43" s="48">
        <f t="shared" si="8"/>
        <v>-16111149.93</v>
      </c>
      <c r="E43" s="48">
        <f t="shared" si="8"/>
        <v>387579460.88999987</v>
      </c>
      <c r="F43" s="48">
        <f t="shared" si="8"/>
        <v>40284666.690000005</v>
      </c>
      <c r="G43" s="48">
        <f t="shared" si="8"/>
        <v>36365265.420000002</v>
      </c>
      <c r="H43" s="48">
        <f t="shared" ref="H43" si="9">SUM(H44:H52)</f>
        <v>347294794.19999987</v>
      </c>
    </row>
    <row r="44" spans="1:9" x14ac:dyDescent="0.2">
      <c r="A44" s="5"/>
      <c r="B44" s="11" t="s">
        <v>99</v>
      </c>
      <c r="C44" s="48">
        <v>129502811.40000001</v>
      </c>
      <c r="D44" s="48">
        <v>-42424185.959999993</v>
      </c>
      <c r="E44" s="48">
        <v>87078625.439999998</v>
      </c>
      <c r="F44" s="48">
        <v>18861846.020000003</v>
      </c>
      <c r="G44" s="48">
        <v>15879939.159999998</v>
      </c>
      <c r="H44" s="48">
        <f t="shared" ref="H44:H52" si="10">E44-F44</f>
        <v>68216779.419999987</v>
      </c>
    </row>
    <row r="45" spans="1:9" x14ac:dyDescent="0.2">
      <c r="A45" s="5"/>
      <c r="B45" s="11" t="s">
        <v>100</v>
      </c>
      <c r="C45" s="48">
        <v>5533704.7400000002</v>
      </c>
      <c r="D45" s="48">
        <v>4810613.7500000009</v>
      </c>
      <c r="E45" s="48">
        <v>10344318.490000002</v>
      </c>
      <c r="F45" s="48">
        <v>3639157.6900000004</v>
      </c>
      <c r="G45" s="48">
        <v>3335020.3900000011</v>
      </c>
      <c r="H45" s="48">
        <f t="shared" si="10"/>
        <v>6705160.8000000017</v>
      </c>
    </row>
    <row r="46" spans="1:9" x14ac:dyDescent="0.2">
      <c r="A46" s="5"/>
      <c r="B46" s="11" t="s">
        <v>101</v>
      </c>
      <c r="C46" s="48">
        <v>247117744.88999999</v>
      </c>
      <c r="D46" s="48">
        <v>4676065.370000002</v>
      </c>
      <c r="E46" s="48">
        <v>251793810.25999987</v>
      </c>
      <c r="F46" s="48">
        <v>7304095.0399999991</v>
      </c>
      <c r="G46" s="48">
        <v>6963850.8899999987</v>
      </c>
      <c r="H46" s="48">
        <f t="shared" si="10"/>
        <v>244489715.21999988</v>
      </c>
    </row>
    <row r="47" spans="1:9" x14ac:dyDescent="0.2">
      <c r="A47" s="5"/>
      <c r="B47" s="11" t="s">
        <v>102</v>
      </c>
      <c r="C47" s="48">
        <v>10221685</v>
      </c>
      <c r="D47" s="48">
        <v>2775394.63</v>
      </c>
      <c r="E47" s="48">
        <v>12997079.630000003</v>
      </c>
      <c r="F47" s="48">
        <v>5547762.7999999998</v>
      </c>
      <c r="G47" s="48">
        <v>5547762.7999999998</v>
      </c>
      <c r="H47" s="48">
        <f t="shared" si="10"/>
        <v>7449316.8300000029</v>
      </c>
    </row>
    <row r="48" spans="1:9" x14ac:dyDescent="0.2">
      <c r="A48" s="5"/>
      <c r="B48" s="11" t="s">
        <v>103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f t="shared" si="10"/>
        <v>0</v>
      </c>
    </row>
    <row r="49" spans="1:8" x14ac:dyDescent="0.2">
      <c r="A49" s="5"/>
      <c r="B49" s="11" t="s">
        <v>104</v>
      </c>
      <c r="C49" s="48">
        <v>10165764.789999999</v>
      </c>
      <c r="D49" s="48">
        <v>11930468.709999993</v>
      </c>
      <c r="E49" s="48">
        <v>22096233.500000007</v>
      </c>
      <c r="F49" s="48">
        <v>4435820.2800000021</v>
      </c>
      <c r="G49" s="48">
        <v>4191458.5000000014</v>
      </c>
      <c r="H49" s="48">
        <f t="shared" si="10"/>
        <v>17660413.220000006</v>
      </c>
    </row>
    <row r="50" spans="1:8" x14ac:dyDescent="0.2">
      <c r="A50" s="5"/>
      <c r="B50" s="11" t="s">
        <v>105</v>
      </c>
      <c r="C50" s="48">
        <v>0</v>
      </c>
      <c r="D50" s="48">
        <v>12000</v>
      </c>
      <c r="E50" s="48">
        <v>12000</v>
      </c>
      <c r="F50" s="48">
        <v>0</v>
      </c>
      <c r="G50" s="48">
        <v>0</v>
      </c>
      <c r="H50" s="48">
        <f t="shared" si="10"/>
        <v>12000</v>
      </c>
    </row>
    <row r="51" spans="1:8" x14ac:dyDescent="0.2">
      <c r="A51" s="5"/>
      <c r="B51" s="11" t="s">
        <v>106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f t="shared" si="10"/>
        <v>0</v>
      </c>
    </row>
    <row r="52" spans="1:8" x14ac:dyDescent="0.2">
      <c r="A52" s="5"/>
      <c r="B52" s="11" t="s">
        <v>107</v>
      </c>
      <c r="C52" s="48">
        <v>1148900</v>
      </c>
      <c r="D52" s="48">
        <v>2108493.5700000003</v>
      </c>
      <c r="E52" s="48">
        <v>3257393.57</v>
      </c>
      <c r="F52" s="48">
        <v>495984.86000000004</v>
      </c>
      <c r="G52" s="48">
        <v>447233.68</v>
      </c>
      <c r="H52" s="48">
        <f t="shared" si="10"/>
        <v>2761408.71</v>
      </c>
    </row>
    <row r="53" spans="1:8" x14ac:dyDescent="0.2">
      <c r="A53" s="46" t="s">
        <v>66</v>
      </c>
      <c r="B53" s="7"/>
      <c r="C53" s="48">
        <f t="shared" ref="C53:G53" si="11">SUM(C54:C56)</f>
        <v>335917561.56</v>
      </c>
      <c r="D53" s="48">
        <f t="shared" si="11"/>
        <v>-144578112.28000015</v>
      </c>
      <c r="E53" s="48">
        <f t="shared" si="11"/>
        <v>191339449.27999988</v>
      </c>
      <c r="F53" s="48">
        <f t="shared" si="11"/>
        <v>46713629.920000009</v>
      </c>
      <c r="G53" s="48">
        <f t="shared" si="11"/>
        <v>46281583.900000006</v>
      </c>
      <c r="H53" s="48">
        <f>SUM(H54:H56)</f>
        <v>144625819.35999987</v>
      </c>
    </row>
    <row r="54" spans="1:8" x14ac:dyDescent="0.2">
      <c r="A54" s="5"/>
      <c r="B54" s="11" t="s">
        <v>108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f t="shared" ref="H54:H68" si="12">E54-F54</f>
        <v>0</v>
      </c>
    </row>
    <row r="55" spans="1:8" x14ac:dyDescent="0.2">
      <c r="A55" s="5"/>
      <c r="B55" s="11" t="s">
        <v>109</v>
      </c>
      <c r="C55" s="48">
        <v>335917561.56</v>
      </c>
      <c r="D55" s="48">
        <v>-144578112.28000015</v>
      </c>
      <c r="E55" s="48">
        <v>191339449.27999988</v>
      </c>
      <c r="F55" s="48">
        <v>46713629.920000009</v>
      </c>
      <c r="G55" s="48">
        <v>46281583.900000006</v>
      </c>
      <c r="H55" s="48">
        <f t="shared" si="12"/>
        <v>144625819.35999987</v>
      </c>
    </row>
    <row r="56" spans="1:8" x14ac:dyDescent="0.2">
      <c r="A56" s="5"/>
      <c r="B56" s="11" t="s">
        <v>110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f t="shared" si="12"/>
        <v>0</v>
      </c>
    </row>
    <row r="57" spans="1:8" x14ac:dyDescent="0.2">
      <c r="A57" s="46" t="s">
        <v>67</v>
      </c>
      <c r="B57" s="7"/>
      <c r="C57" s="48">
        <v>0</v>
      </c>
      <c r="D57" s="48">
        <v>6500000</v>
      </c>
      <c r="E57" s="48">
        <v>6500000</v>
      </c>
      <c r="F57" s="48">
        <v>6500000</v>
      </c>
      <c r="G57" s="48">
        <v>6500000</v>
      </c>
      <c r="H57" s="48">
        <f>E57-F57</f>
        <v>0</v>
      </c>
    </row>
    <row r="58" spans="1:8" x14ac:dyDescent="0.2">
      <c r="A58" s="5"/>
      <c r="B58" s="11" t="s">
        <v>111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f t="shared" si="12"/>
        <v>0</v>
      </c>
    </row>
    <row r="59" spans="1:8" x14ac:dyDescent="0.2">
      <c r="A59" s="5"/>
      <c r="B59" s="11" t="s">
        <v>112</v>
      </c>
      <c r="C59" s="48">
        <v>0</v>
      </c>
      <c r="D59" s="48">
        <v>6500000</v>
      </c>
      <c r="E59" s="48">
        <v>6500000</v>
      </c>
      <c r="F59" s="48">
        <v>6500000</v>
      </c>
      <c r="G59" s="48">
        <v>6500000</v>
      </c>
      <c r="H59" s="48">
        <f t="shared" si="12"/>
        <v>0</v>
      </c>
    </row>
    <row r="60" spans="1:8" x14ac:dyDescent="0.2">
      <c r="A60" s="5"/>
      <c r="B60" s="11" t="s">
        <v>113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f t="shared" si="12"/>
        <v>0</v>
      </c>
    </row>
    <row r="61" spans="1:8" x14ac:dyDescent="0.2">
      <c r="A61" s="5"/>
      <c r="B61" s="11" t="s">
        <v>114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f t="shared" si="12"/>
        <v>0</v>
      </c>
    </row>
    <row r="62" spans="1:8" x14ac:dyDescent="0.2">
      <c r="A62" s="5"/>
      <c r="B62" s="11" t="s">
        <v>115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f t="shared" si="12"/>
        <v>0</v>
      </c>
    </row>
    <row r="63" spans="1:8" x14ac:dyDescent="0.2">
      <c r="A63" s="5"/>
      <c r="B63" s="11" t="s">
        <v>116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f t="shared" si="12"/>
        <v>0</v>
      </c>
    </row>
    <row r="64" spans="1:8" x14ac:dyDescent="0.2">
      <c r="A64" s="5"/>
      <c r="B64" s="11" t="s">
        <v>117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f t="shared" si="12"/>
        <v>0</v>
      </c>
    </row>
    <row r="65" spans="1:9" x14ac:dyDescent="0.2">
      <c r="A65" s="46" t="s">
        <v>68</v>
      </c>
      <c r="B65" s="7"/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f t="shared" si="12"/>
        <v>0</v>
      </c>
    </row>
    <row r="66" spans="1:9" x14ac:dyDescent="0.2">
      <c r="A66" s="5"/>
      <c r="B66" s="11" t="s">
        <v>38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f t="shared" si="12"/>
        <v>0</v>
      </c>
    </row>
    <row r="67" spans="1:9" x14ac:dyDescent="0.2">
      <c r="A67" s="5"/>
      <c r="B67" s="11" t="s">
        <v>39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f t="shared" si="12"/>
        <v>0</v>
      </c>
    </row>
    <row r="68" spans="1:9" x14ac:dyDescent="0.2">
      <c r="A68" s="5"/>
      <c r="B68" s="11" t="s">
        <v>40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f t="shared" si="12"/>
        <v>0</v>
      </c>
    </row>
    <row r="69" spans="1:9" x14ac:dyDescent="0.2">
      <c r="A69" s="46" t="s">
        <v>69</v>
      </c>
      <c r="B69" s="7"/>
      <c r="C69" s="48">
        <v>0</v>
      </c>
      <c r="D69" s="48">
        <v>2701301.6400000006</v>
      </c>
      <c r="E69" s="48">
        <v>2701301.64</v>
      </c>
      <c r="F69" s="48">
        <v>0</v>
      </c>
      <c r="G69" s="48">
        <v>0</v>
      </c>
      <c r="H69" s="48">
        <f t="shared" ref="H69" si="13">SUM(H70:H76)</f>
        <v>2701301.64</v>
      </c>
    </row>
    <row r="70" spans="1:9" x14ac:dyDescent="0.2">
      <c r="A70" s="5"/>
      <c r="B70" s="11" t="s">
        <v>118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f t="shared" ref="H70:H76" si="14">E70-F70</f>
        <v>0</v>
      </c>
    </row>
    <row r="71" spans="1:9" x14ac:dyDescent="0.2">
      <c r="A71" s="5"/>
      <c r="B71" s="11" t="s">
        <v>119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f t="shared" si="14"/>
        <v>0</v>
      </c>
    </row>
    <row r="72" spans="1:9" x14ac:dyDescent="0.2">
      <c r="A72" s="5"/>
      <c r="B72" s="11" t="s">
        <v>120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f t="shared" si="14"/>
        <v>0</v>
      </c>
    </row>
    <row r="73" spans="1:9" x14ac:dyDescent="0.2">
      <c r="A73" s="5"/>
      <c r="B73" s="11" t="s">
        <v>121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f t="shared" si="14"/>
        <v>0</v>
      </c>
    </row>
    <row r="74" spans="1:9" x14ac:dyDescent="0.2">
      <c r="A74" s="5"/>
      <c r="B74" s="11" t="s">
        <v>122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f t="shared" si="14"/>
        <v>0</v>
      </c>
    </row>
    <row r="75" spans="1:9" x14ac:dyDescent="0.2">
      <c r="A75" s="5"/>
      <c r="B75" s="11" t="s">
        <v>123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f t="shared" si="14"/>
        <v>0</v>
      </c>
    </row>
    <row r="76" spans="1:9" x14ac:dyDescent="0.2">
      <c r="A76" s="6"/>
      <c r="B76" s="12" t="s">
        <v>124</v>
      </c>
      <c r="C76" s="49">
        <v>0</v>
      </c>
      <c r="D76" s="49">
        <v>2701301.6400000006</v>
      </c>
      <c r="E76" s="49">
        <v>2701301.64</v>
      </c>
      <c r="F76" s="49">
        <v>0</v>
      </c>
      <c r="G76" s="49">
        <v>0</v>
      </c>
      <c r="H76" s="49">
        <f t="shared" si="14"/>
        <v>2701301.64</v>
      </c>
    </row>
    <row r="77" spans="1:9" x14ac:dyDescent="0.2">
      <c r="A77" s="8"/>
      <c r="B77" s="13" t="s">
        <v>53</v>
      </c>
      <c r="C77" s="49">
        <f>C69+C53+C43+C33+C23+C13+C5</f>
        <v>4144474737.7700014</v>
      </c>
      <c r="D77" s="49">
        <f>D69+D53+D43+D33+D23+D13+D5+D57</f>
        <v>89514459.909999967</v>
      </c>
      <c r="E77" s="49">
        <f>E69+E53+E43+E33+E23+E13+E5+E57</f>
        <v>4233989197.6800003</v>
      </c>
      <c r="F77" s="49">
        <f>F69+F53+F43+F33+F23+F13+F5+F57</f>
        <v>1562981742.7600007</v>
      </c>
      <c r="G77" s="49">
        <f t="shared" ref="G77" si="15">G69+G53+G43+G33+G23+G13+G5+G57</f>
        <v>1487709729.7099998</v>
      </c>
      <c r="H77" s="49">
        <f>H69+H53+H43+H33+H23+H13+H5+H57</f>
        <v>2671007454.9200001</v>
      </c>
      <c r="I77" s="51"/>
    </row>
    <row r="78" spans="1:9" x14ac:dyDescent="0.2">
      <c r="C78" s="52"/>
      <c r="D78" s="52"/>
      <c r="E78" s="52"/>
      <c r="F78" s="52"/>
      <c r="G78" s="52"/>
      <c r="H78" s="52"/>
    </row>
    <row r="79" spans="1:9" x14ac:dyDescent="0.2">
      <c r="C79" s="52"/>
      <c r="D79" s="52"/>
      <c r="E79" s="52"/>
      <c r="F79" s="52"/>
      <c r="G79" s="52"/>
      <c r="H79" s="52"/>
    </row>
    <row r="80" spans="1:9" x14ac:dyDescent="0.2">
      <c r="D80" s="51"/>
      <c r="E80" s="51"/>
      <c r="F80" s="51"/>
      <c r="G80" s="51"/>
    </row>
    <row r="81" spans="3:8" x14ac:dyDescent="0.2">
      <c r="C81" s="52"/>
      <c r="D81" s="52"/>
      <c r="E81" s="52"/>
      <c r="F81" s="52"/>
      <c r="G81" s="52"/>
      <c r="H81" s="52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workbookViewId="0">
      <selection activeCell="H9" sqref="H9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9" width="12" style="1"/>
    <col min="10" max="10" width="16.6640625" style="1" bestFit="1" customWidth="1"/>
    <col min="11" max="16384" width="12" style="1"/>
  </cols>
  <sheetData>
    <row r="1" spans="1:10" ht="50.1" customHeight="1" x14ac:dyDescent="0.2">
      <c r="A1" s="58" t="s">
        <v>129</v>
      </c>
      <c r="B1" s="59"/>
      <c r="C1" s="59"/>
      <c r="D1" s="59"/>
      <c r="E1" s="59"/>
      <c r="F1" s="59"/>
      <c r="G1" s="59"/>
      <c r="H1" s="60"/>
    </row>
    <row r="2" spans="1:10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10" ht="24.95" customHeight="1" x14ac:dyDescent="0.2">
      <c r="A3" s="65"/>
      <c r="B3" s="66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2"/>
    </row>
    <row r="4" spans="1:10" x14ac:dyDescent="0.2">
      <c r="A4" s="67"/>
      <c r="B4" s="68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10" x14ac:dyDescent="0.2">
      <c r="A5" s="5"/>
      <c r="B5" s="17"/>
      <c r="C5" s="55"/>
      <c r="D5" s="55"/>
      <c r="E5" s="55"/>
      <c r="F5" s="55"/>
      <c r="G5" s="55"/>
      <c r="H5" s="55"/>
    </row>
    <row r="6" spans="1:10" x14ac:dyDescent="0.2">
      <c r="A6" s="5"/>
      <c r="B6" s="17" t="s">
        <v>0</v>
      </c>
      <c r="C6" s="50">
        <v>3063696040.6699877</v>
      </c>
      <c r="D6" s="50">
        <v>584874246.84003544</v>
      </c>
      <c r="E6" s="50">
        <f>C6+D6</f>
        <v>3648570287.5100231</v>
      </c>
      <c r="F6" s="50">
        <v>1469483446.1499951</v>
      </c>
      <c r="G6" s="50">
        <v>1398562880.3899961</v>
      </c>
      <c r="H6" s="50">
        <f>E6-F6</f>
        <v>2179086841.3600283</v>
      </c>
      <c r="J6" s="51"/>
    </row>
    <row r="7" spans="1:10" x14ac:dyDescent="0.2">
      <c r="A7" s="5"/>
      <c r="B7" s="17"/>
      <c r="C7" s="50"/>
      <c r="D7" s="50"/>
      <c r="E7" s="50"/>
      <c r="F7" s="50"/>
      <c r="G7" s="50"/>
      <c r="H7" s="50"/>
      <c r="J7" s="51"/>
    </row>
    <row r="8" spans="1:10" x14ac:dyDescent="0.2">
      <c r="A8" s="5"/>
      <c r="B8" s="17" t="s">
        <v>1</v>
      </c>
      <c r="C8" s="50">
        <v>739608172.38</v>
      </c>
      <c r="D8" s="50">
        <v>-154189262.21000051</v>
      </c>
      <c r="E8" s="50">
        <f t="shared" ref="E8:E14" si="0">C8+D8</f>
        <v>585418910.16999948</v>
      </c>
      <c r="F8" s="50">
        <v>93498296.610000014</v>
      </c>
      <c r="G8" s="50">
        <v>89146849.320000008</v>
      </c>
      <c r="H8" s="50">
        <f>E8-F8</f>
        <v>491920613.55999947</v>
      </c>
      <c r="J8" s="51"/>
    </row>
    <row r="9" spans="1:10" x14ac:dyDescent="0.2">
      <c r="A9" s="5"/>
      <c r="B9" s="17"/>
      <c r="C9" s="50"/>
      <c r="D9" s="50"/>
      <c r="E9" s="50"/>
      <c r="F9" s="50"/>
      <c r="G9" s="50"/>
      <c r="H9" s="50"/>
      <c r="J9" s="51"/>
    </row>
    <row r="10" spans="1:10" x14ac:dyDescent="0.2">
      <c r="A10" s="5"/>
      <c r="B10" s="17" t="s">
        <v>2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f>E10-F10</f>
        <v>0</v>
      </c>
      <c r="J10" s="51"/>
    </row>
    <row r="11" spans="1:10" x14ac:dyDescent="0.2">
      <c r="A11" s="5"/>
      <c r="B11" s="17"/>
      <c r="C11" s="50"/>
      <c r="D11" s="50"/>
      <c r="E11" s="50"/>
      <c r="F11" s="50"/>
      <c r="G11" s="50"/>
      <c r="H11" s="50"/>
      <c r="J11" s="51"/>
    </row>
    <row r="12" spans="1:10" x14ac:dyDescent="0.2">
      <c r="A12" s="5"/>
      <c r="B12" s="17" t="s">
        <v>41</v>
      </c>
      <c r="C12" s="50">
        <v>341170524.72000003</v>
      </c>
      <c r="D12" s="50">
        <v>-341170524.72000003</v>
      </c>
      <c r="E12" s="50">
        <f t="shared" si="0"/>
        <v>0</v>
      </c>
      <c r="F12" s="50">
        <v>0</v>
      </c>
      <c r="G12" s="50">
        <v>0</v>
      </c>
      <c r="H12" s="50">
        <f>E12-F12</f>
        <v>0</v>
      </c>
      <c r="J12" s="51"/>
    </row>
    <row r="13" spans="1:10" x14ac:dyDescent="0.2">
      <c r="A13" s="5"/>
      <c r="B13" s="17"/>
      <c r="C13" s="50"/>
      <c r="D13" s="50"/>
      <c r="E13" s="50"/>
      <c r="F13" s="50"/>
      <c r="G13" s="50"/>
      <c r="H13" s="50"/>
      <c r="J13" s="51"/>
    </row>
    <row r="14" spans="1:10" x14ac:dyDescent="0.2">
      <c r="A14" s="5"/>
      <c r="B14" s="17" t="s">
        <v>38</v>
      </c>
      <c r="C14" s="50">
        <v>0</v>
      </c>
      <c r="D14" s="50">
        <v>0</v>
      </c>
      <c r="E14" s="50">
        <f t="shared" si="0"/>
        <v>0</v>
      </c>
      <c r="F14" s="50">
        <v>0</v>
      </c>
      <c r="G14" s="50">
        <v>0</v>
      </c>
      <c r="H14" s="50">
        <f>E14-F14</f>
        <v>0</v>
      </c>
      <c r="J14" s="51"/>
    </row>
    <row r="15" spans="1:10" x14ac:dyDescent="0.2">
      <c r="A15" s="6"/>
      <c r="B15" s="18"/>
      <c r="C15" s="54"/>
      <c r="D15" s="54"/>
      <c r="E15" s="54"/>
      <c r="F15" s="54"/>
      <c r="G15" s="54"/>
      <c r="H15" s="54"/>
      <c r="J15" s="51"/>
    </row>
    <row r="16" spans="1:10" x14ac:dyDescent="0.2">
      <c r="A16" s="19"/>
      <c r="B16" s="13" t="s">
        <v>53</v>
      </c>
      <c r="C16" s="56">
        <f>SUM(C6:C15)</f>
        <v>4144474737.7699881</v>
      </c>
      <c r="D16" s="56">
        <f>SUM(D6:D15)</f>
        <v>89514459.910034895</v>
      </c>
      <c r="E16" s="56">
        <f t="shared" ref="E16:H16" si="1">SUM(E6:E15)</f>
        <v>4233989197.6800227</v>
      </c>
      <c r="F16" s="56">
        <f t="shared" si="1"/>
        <v>1562981742.759995</v>
      </c>
      <c r="G16" s="56">
        <f>SUM(G6:G15)</f>
        <v>1487709729.709996</v>
      </c>
      <c r="H16" s="56">
        <f t="shared" si="1"/>
        <v>2671007454.9200277</v>
      </c>
    </row>
    <row r="20" spans="3:8" x14ac:dyDescent="0.2">
      <c r="C20" s="52"/>
      <c r="D20" s="52"/>
      <c r="E20" s="52"/>
      <c r="F20" s="52"/>
      <c r="G20" s="52"/>
      <c r="H20" s="52"/>
    </row>
    <row r="21" spans="3:8" x14ac:dyDescent="0.2">
      <c r="C21" s="52"/>
      <c r="D21" s="52"/>
      <c r="E21" s="52"/>
      <c r="F21" s="52"/>
      <c r="G21" s="52"/>
    </row>
    <row r="24" spans="3:8" x14ac:dyDescent="0.2">
      <c r="C24" s="51"/>
      <c r="D24" s="51"/>
    </row>
    <row r="28" spans="3:8" x14ac:dyDescent="0.2">
      <c r="E28" s="52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opLeftCell="A2" workbookViewId="0">
      <selection activeCell="C9" sqref="C9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8" t="s">
        <v>130</v>
      </c>
      <c r="B1" s="59"/>
      <c r="C1" s="59"/>
      <c r="D1" s="59"/>
      <c r="E1" s="59"/>
      <c r="F1" s="59"/>
      <c r="G1" s="59"/>
      <c r="H1" s="60"/>
    </row>
    <row r="2" spans="1:8" x14ac:dyDescent="0.2">
      <c r="B2" s="25"/>
      <c r="C2" s="25"/>
      <c r="D2" s="25"/>
      <c r="E2" s="25"/>
      <c r="F2" s="25"/>
      <c r="G2" s="25"/>
      <c r="H2" s="25"/>
    </row>
    <row r="3" spans="1:8" x14ac:dyDescent="0.2">
      <c r="A3" s="63" t="s">
        <v>54</v>
      </c>
      <c r="B3" s="64"/>
      <c r="C3" s="58" t="s">
        <v>60</v>
      </c>
      <c r="D3" s="59"/>
      <c r="E3" s="59"/>
      <c r="F3" s="59"/>
      <c r="G3" s="60"/>
      <c r="H3" s="61" t="s">
        <v>59</v>
      </c>
    </row>
    <row r="4" spans="1:8" ht="24.95" customHeight="1" x14ac:dyDescent="0.2">
      <c r="A4" s="65"/>
      <c r="B4" s="66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2"/>
    </row>
    <row r="5" spans="1:8" x14ac:dyDescent="0.2">
      <c r="A5" s="67"/>
      <c r="B5" s="68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6"/>
      <c r="B6" s="22"/>
      <c r="C6" s="34"/>
      <c r="D6" s="34"/>
      <c r="E6" s="34"/>
      <c r="F6" s="34"/>
      <c r="G6" s="34"/>
      <c r="H6" s="34"/>
    </row>
    <row r="7" spans="1:8" x14ac:dyDescent="0.2">
      <c r="A7" s="4" t="s">
        <v>133</v>
      </c>
      <c r="B7" s="20"/>
      <c r="C7" s="15">
        <v>2206527542.5899982</v>
      </c>
      <c r="D7" s="15">
        <v>-461565250.09000069</v>
      </c>
      <c r="E7" s="15">
        <v>1744962292.5</v>
      </c>
      <c r="F7" s="15">
        <v>502969989.71000046</v>
      </c>
      <c r="G7" s="15">
        <v>463591215.25999987</v>
      </c>
      <c r="H7" s="15">
        <f>E7-F7</f>
        <v>1241992302.7899995</v>
      </c>
    </row>
    <row r="8" spans="1:8" x14ac:dyDescent="0.2">
      <c r="A8" s="4" t="s">
        <v>134</v>
      </c>
      <c r="B8" s="20"/>
      <c r="C8" s="15">
        <v>771636152.88999891</v>
      </c>
      <c r="D8" s="15">
        <v>109054939.53000027</v>
      </c>
      <c r="E8" s="15">
        <v>880691092.42000008</v>
      </c>
      <c r="F8" s="15">
        <v>433146296.69999957</v>
      </c>
      <c r="G8" s="15">
        <v>419355622.57999945</v>
      </c>
      <c r="H8" s="15">
        <f t="shared" ref="H8:H12" si="0">E8-F8</f>
        <v>447544795.72000051</v>
      </c>
    </row>
    <row r="9" spans="1:8" x14ac:dyDescent="0.2">
      <c r="A9" s="4" t="s">
        <v>135</v>
      </c>
      <c r="B9" s="20"/>
      <c r="C9" s="15">
        <v>334713216.50999969</v>
      </c>
      <c r="D9" s="15">
        <v>166165741.65999976</v>
      </c>
      <c r="E9" s="15">
        <v>500878958.16999984</v>
      </c>
      <c r="F9" s="15">
        <v>182912028.37000009</v>
      </c>
      <c r="G9" s="15">
        <v>176845879.34999996</v>
      </c>
      <c r="H9" s="15">
        <f t="shared" si="0"/>
        <v>317966929.79999971</v>
      </c>
    </row>
    <row r="10" spans="1:8" x14ac:dyDescent="0.2">
      <c r="A10" s="4" t="s">
        <v>136</v>
      </c>
      <c r="B10" s="20"/>
      <c r="C10" s="15">
        <v>284974017.90000027</v>
      </c>
      <c r="D10" s="15">
        <v>133174658.05999999</v>
      </c>
      <c r="E10" s="15">
        <v>418148675.9600004</v>
      </c>
      <c r="F10" s="15">
        <v>167793363.06000009</v>
      </c>
      <c r="G10" s="15">
        <v>161827484.57999998</v>
      </c>
      <c r="H10" s="15">
        <f t="shared" si="0"/>
        <v>250355312.9000003</v>
      </c>
    </row>
    <row r="11" spans="1:8" x14ac:dyDescent="0.2">
      <c r="A11" s="4" t="s">
        <v>137</v>
      </c>
      <c r="B11" s="20"/>
      <c r="C11" s="15">
        <v>183149742.09000015</v>
      </c>
      <c r="D11" s="15">
        <v>58459505.449999981</v>
      </c>
      <c r="E11" s="15">
        <v>241609247.53999963</v>
      </c>
      <c r="F11" s="15">
        <v>94335593.279999852</v>
      </c>
      <c r="G11" s="15">
        <v>91134813.039999932</v>
      </c>
      <c r="H11" s="15">
        <f t="shared" si="0"/>
        <v>147273654.25999978</v>
      </c>
    </row>
    <row r="12" spans="1:8" x14ac:dyDescent="0.2">
      <c r="A12" s="4" t="s">
        <v>138</v>
      </c>
      <c r="B12" s="20"/>
      <c r="C12" s="15">
        <v>363474065.78999966</v>
      </c>
      <c r="D12" s="15">
        <v>84224865.299999982</v>
      </c>
      <c r="E12" s="15">
        <v>447698931.0899995</v>
      </c>
      <c r="F12" s="15">
        <v>181824471.63999993</v>
      </c>
      <c r="G12" s="15">
        <v>174954714.8999998</v>
      </c>
      <c r="H12" s="15">
        <f t="shared" si="0"/>
        <v>265874459.44999957</v>
      </c>
    </row>
    <row r="13" spans="1:8" x14ac:dyDescent="0.2">
      <c r="A13" s="4"/>
      <c r="B13" s="20"/>
      <c r="C13" s="15"/>
      <c r="D13" s="15"/>
      <c r="E13" s="15"/>
      <c r="F13" s="15"/>
      <c r="G13" s="15"/>
      <c r="H13" s="15"/>
    </row>
    <row r="14" spans="1:8" x14ac:dyDescent="0.2">
      <c r="A14" s="4"/>
      <c r="B14" s="20"/>
      <c r="C14" s="15"/>
      <c r="D14" s="15"/>
      <c r="E14" s="15"/>
      <c r="F14" s="15"/>
      <c r="G14" s="15"/>
      <c r="H14" s="15"/>
    </row>
    <row r="15" spans="1:8" x14ac:dyDescent="0.2">
      <c r="A15" s="4"/>
      <c r="B15" s="23"/>
      <c r="C15" s="16"/>
      <c r="D15" s="16"/>
      <c r="E15" s="16"/>
      <c r="F15" s="16"/>
      <c r="G15" s="16"/>
      <c r="H15" s="16"/>
    </row>
    <row r="16" spans="1:8" x14ac:dyDescent="0.2">
      <c r="A16" s="24"/>
      <c r="B16" s="45" t="s">
        <v>53</v>
      </c>
      <c r="C16" s="21">
        <f>SUM(C7:C15)</f>
        <v>4144474737.7699966</v>
      </c>
      <c r="D16" s="21">
        <f t="shared" ref="D16:H16" si="1">SUM(D7:D15)</f>
        <v>89514459.909999281</v>
      </c>
      <c r="E16" s="21">
        <f t="shared" si="1"/>
        <v>4233989197.6799998</v>
      </c>
      <c r="F16" s="21">
        <f t="shared" si="1"/>
        <v>1562981742.7600002</v>
      </c>
      <c r="G16" s="21">
        <f t="shared" si="1"/>
        <v>1487709729.7099991</v>
      </c>
      <c r="H16" s="21">
        <f t="shared" si="1"/>
        <v>2671007454.9199991</v>
      </c>
    </row>
    <row r="19" spans="1:8" ht="45" customHeight="1" x14ac:dyDescent="0.2">
      <c r="A19" s="58" t="s">
        <v>131</v>
      </c>
      <c r="B19" s="59"/>
      <c r="C19" s="59"/>
      <c r="D19" s="59"/>
      <c r="E19" s="59"/>
      <c r="F19" s="59"/>
      <c r="G19" s="59"/>
      <c r="H19" s="60"/>
    </row>
    <row r="21" spans="1:8" x14ac:dyDescent="0.2">
      <c r="A21" s="63" t="s">
        <v>54</v>
      </c>
      <c r="B21" s="64"/>
      <c r="C21" s="58" t="s">
        <v>60</v>
      </c>
      <c r="D21" s="59"/>
      <c r="E21" s="59"/>
      <c r="F21" s="59"/>
      <c r="G21" s="60"/>
      <c r="H21" s="61" t="s">
        <v>59</v>
      </c>
    </row>
    <row r="22" spans="1:8" ht="22.5" x14ac:dyDescent="0.2">
      <c r="A22" s="65"/>
      <c r="B22" s="66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62"/>
    </row>
    <row r="23" spans="1:8" x14ac:dyDescent="0.2">
      <c r="A23" s="67"/>
      <c r="B23" s="68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6"/>
      <c r="B24" s="27"/>
      <c r="C24" s="31"/>
      <c r="D24" s="31"/>
      <c r="E24" s="31"/>
      <c r="F24" s="31"/>
      <c r="G24" s="31"/>
      <c r="H24" s="31"/>
    </row>
    <row r="25" spans="1:8" x14ac:dyDescent="0.2">
      <c r="A25" s="4" t="s">
        <v>8</v>
      </c>
      <c r="B25" s="2"/>
      <c r="C25" s="32"/>
      <c r="D25" s="32"/>
      <c r="E25" s="32"/>
      <c r="F25" s="32"/>
      <c r="G25" s="32"/>
      <c r="H25" s="32"/>
    </row>
    <row r="26" spans="1:8" x14ac:dyDescent="0.2">
      <c r="A26" s="4" t="s">
        <v>9</v>
      </c>
      <c r="B26" s="2"/>
      <c r="C26" s="32"/>
      <c r="D26" s="32"/>
      <c r="E26" s="32"/>
      <c r="F26" s="32"/>
      <c r="G26" s="32"/>
      <c r="H26" s="32"/>
    </row>
    <row r="27" spans="1:8" x14ac:dyDescent="0.2">
      <c r="A27" s="4" t="s">
        <v>10</v>
      </c>
      <c r="B27" s="2"/>
      <c r="C27" s="32"/>
      <c r="D27" s="32"/>
      <c r="E27" s="32"/>
      <c r="F27" s="32"/>
      <c r="G27" s="32"/>
      <c r="H27" s="32"/>
    </row>
    <row r="28" spans="1:8" x14ac:dyDescent="0.2">
      <c r="A28" s="4" t="s">
        <v>11</v>
      </c>
      <c r="B28" s="2"/>
      <c r="C28" s="32">
        <v>4144474737.7699881</v>
      </c>
      <c r="D28" s="32">
        <v>89514459.910034955</v>
      </c>
      <c r="E28" s="32">
        <v>4233989197.6800227</v>
      </c>
      <c r="F28" s="32">
        <v>1562981742.7599945</v>
      </c>
      <c r="G28" s="32">
        <v>1487709729.7099965</v>
      </c>
      <c r="H28" s="32">
        <v>2671007454.9200282</v>
      </c>
    </row>
    <row r="29" spans="1:8" x14ac:dyDescent="0.2">
      <c r="A29" s="4"/>
      <c r="B29" s="2"/>
      <c r="C29" s="33"/>
      <c r="D29" s="33"/>
      <c r="E29" s="33"/>
      <c r="F29" s="33"/>
      <c r="G29" s="33"/>
      <c r="H29" s="33"/>
    </row>
    <row r="30" spans="1:8" x14ac:dyDescent="0.2">
      <c r="A30" s="24"/>
      <c r="B30" s="45" t="s">
        <v>53</v>
      </c>
      <c r="C30" s="21">
        <v>4144474737.7699966</v>
      </c>
      <c r="D30" s="21">
        <v>89514459.909999281</v>
      </c>
      <c r="E30" s="21">
        <v>4233989197.6799998</v>
      </c>
      <c r="F30" s="21">
        <v>1562981742.7600002</v>
      </c>
      <c r="G30" s="21">
        <v>1487709729.7099991</v>
      </c>
      <c r="H30" s="21">
        <v>2671007454.9199991</v>
      </c>
    </row>
    <row r="33" spans="1:8" ht="45" customHeight="1" x14ac:dyDescent="0.2">
      <c r="A33" s="58" t="s">
        <v>132</v>
      </c>
      <c r="B33" s="59"/>
      <c r="C33" s="59"/>
      <c r="D33" s="59"/>
      <c r="E33" s="59"/>
      <c r="F33" s="59"/>
      <c r="G33" s="59"/>
      <c r="H33" s="60"/>
    </row>
    <row r="34" spans="1:8" x14ac:dyDescent="0.2">
      <c r="A34" s="63" t="s">
        <v>54</v>
      </c>
      <c r="B34" s="64"/>
      <c r="C34" s="58" t="s">
        <v>60</v>
      </c>
      <c r="D34" s="59"/>
      <c r="E34" s="59"/>
      <c r="F34" s="59"/>
      <c r="G34" s="60"/>
      <c r="H34" s="61" t="s">
        <v>59</v>
      </c>
    </row>
    <row r="35" spans="1:8" ht="22.5" x14ac:dyDescent="0.2">
      <c r="A35" s="65"/>
      <c r="B35" s="66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62"/>
    </row>
    <row r="36" spans="1:8" x14ac:dyDescent="0.2">
      <c r="A36" s="67"/>
      <c r="B36" s="68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26"/>
      <c r="B37" s="27"/>
      <c r="C37" s="31"/>
      <c r="D37" s="31"/>
      <c r="E37" s="31"/>
      <c r="F37" s="31"/>
      <c r="G37" s="31"/>
      <c r="H37" s="31"/>
    </row>
    <row r="38" spans="1:8" ht="22.5" x14ac:dyDescent="0.2">
      <c r="A38" s="4"/>
      <c r="B38" s="29" t="s">
        <v>13</v>
      </c>
      <c r="C38" s="32"/>
      <c r="D38" s="32"/>
      <c r="E38" s="32"/>
      <c r="F38" s="32"/>
      <c r="G38" s="32"/>
      <c r="H38" s="32"/>
    </row>
    <row r="39" spans="1:8" x14ac:dyDescent="0.2">
      <c r="A39" s="4"/>
      <c r="B39" s="29"/>
      <c r="C39" s="32"/>
      <c r="D39" s="32"/>
      <c r="E39" s="32"/>
      <c r="F39" s="32"/>
      <c r="G39" s="32"/>
      <c r="H39" s="32"/>
    </row>
    <row r="40" spans="1:8" x14ac:dyDescent="0.2">
      <c r="A40" s="4"/>
      <c r="B40" s="29" t="s">
        <v>12</v>
      </c>
      <c r="C40" s="32"/>
      <c r="D40" s="32"/>
      <c r="E40" s="32"/>
      <c r="F40" s="32"/>
      <c r="G40" s="32"/>
      <c r="H40" s="32"/>
    </row>
    <row r="41" spans="1:8" x14ac:dyDescent="0.2">
      <c r="A41" s="4"/>
      <c r="B41" s="29"/>
      <c r="C41" s="32"/>
      <c r="D41" s="32"/>
      <c r="E41" s="32"/>
      <c r="F41" s="32"/>
      <c r="G41" s="32"/>
      <c r="H41" s="32"/>
    </row>
    <row r="42" spans="1:8" ht="22.5" x14ac:dyDescent="0.2">
      <c r="A42" s="4"/>
      <c r="B42" s="29" t="s">
        <v>14</v>
      </c>
      <c r="C42" s="32"/>
      <c r="D42" s="32"/>
      <c r="E42" s="32"/>
      <c r="F42" s="32"/>
      <c r="G42" s="32"/>
      <c r="H42" s="32"/>
    </row>
    <row r="43" spans="1:8" x14ac:dyDescent="0.2">
      <c r="A43" s="4"/>
      <c r="B43" s="29"/>
      <c r="C43" s="32"/>
      <c r="D43" s="32"/>
      <c r="E43" s="32"/>
      <c r="F43" s="32"/>
      <c r="G43" s="32"/>
      <c r="H43" s="32"/>
    </row>
    <row r="44" spans="1:8" ht="22.5" x14ac:dyDescent="0.2">
      <c r="A44" s="4"/>
      <c r="B44" s="29" t="s">
        <v>26</v>
      </c>
      <c r="C44" s="32"/>
      <c r="D44" s="32"/>
      <c r="E44" s="32"/>
      <c r="F44" s="32"/>
      <c r="G44" s="32"/>
      <c r="H44" s="32"/>
    </row>
    <row r="45" spans="1:8" x14ac:dyDescent="0.2">
      <c r="A45" s="4"/>
      <c r="B45" s="29"/>
      <c r="C45" s="32"/>
      <c r="D45" s="32"/>
      <c r="E45" s="32"/>
      <c r="F45" s="32"/>
      <c r="G45" s="32"/>
      <c r="H45" s="32"/>
    </row>
    <row r="46" spans="1:8" ht="22.5" x14ac:dyDescent="0.2">
      <c r="A46" s="4"/>
      <c r="B46" s="29" t="s">
        <v>27</v>
      </c>
      <c r="C46" s="32"/>
      <c r="D46" s="32"/>
      <c r="E46" s="32"/>
      <c r="F46" s="32"/>
      <c r="G46" s="32"/>
      <c r="H46" s="32"/>
    </row>
    <row r="47" spans="1:8" x14ac:dyDescent="0.2">
      <c r="A47" s="4"/>
      <c r="B47" s="29"/>
      <c r="C47" s="32"/>
      <c r="D47" s="32"/>
      <c r="E47" s="32"/>
      <c r="F47" s="32"/>
      <c r="G47" s="32"/>
      <c r="H47" s="32"/>
    </row>
    <row r="48" spans="1:8" ht="22.5" x14ac:dyDescent="0.2">
      <c r="A48" s="4"/>
      <c r="B48" s="29" t="s">
        <v>34</v>
      </c>
      <c r="C48" s="32"/>
      <c r="D48" s="32"/>
      <c r="E48" s="32"/>
      <c r="F48" s="32"/>
      <c r="G48" s="32"/>
      <c r="H48" s="32"/>
    </row>
    <row r="49" spans="1:8" x14ac:dyDescent="0.2">
      <c r="A49" s="4"/>
      <c r="B49" s="29"/>
      <c r="C49" s="32"/>
      <c r="D49" s="32"/>
      <c r="E49" s="32"/>
      <c r="F49" s="32"/>
      <c r="G49" s="32"/>
      <c r="H49" s="32"/>
    </row>
    <row r="50" spans="1:8" x14ac:dyDescent="0.2">
      <c r="A50" s="4"/>
      <c r="B50" s="29" t="s">
        <v>15</v>
      </c>
      <c r="C50" s="32"/>
      <c r="D50" s="32"/>
      <c r="E50" s="32"/>
      <c r="F50" s="32"/>
      <c r="G50" s="32"/>
      <c r="H50" s="32"/>
    </row>
    <row r="51" spans="1:8" x14ac:dyDescent="0.2">
      <c r="A51" s="28"/>
      <c r="B51" s="30"/>
      <c r="C51" s="33"/>
      <c r="D51" s="33"/>
      <c r="E51" s="33"/>
      <c r="F51" s="33"/>
      <c r="G51" s="33"/>
      <c r="H51" s="33"/>
    </row>
    <row r="52" spans="1:8" x14ac:dyDescent="0.2">
      <c r="A52" s="24"/>
      <c r="B52" s="45" t="s">
        <v>53</v>
      </c>
      <c r="C52" s="21"/>
      <c r="D52" s="21"/>
      <c r="E52" s="21"/>
      <c r="F52" s="21"/>
      <c r="G52" s="21"/>
      <c r="H52" s="21"/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opLeftCell="A7" workbookViewId="0">
      <selection activeCell="B30" sqref="B30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8" t="s">
        <v>139</v>
      </c>
      <c r="B1" s="59"/>
      <c r="C1" s="59"/>
      <c r="D1" s="59"/>
      <c r="E1" s="59"/>
      <c r="F1" s="59"/>
      <c r="G1" s="59"/>
      <c r="H1" s="60"/>
    </row>
    <row r="2" spans="1:8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5" customHeight="1" x14ac:dyDescent="0.2">
      <c r="A3" s="65"/>
      <c r="B3" s="66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2"/>
    </row>
    <row r="4" spans="1:8" x14ac:dyDescent="0.2">
      <c r="A4" s="67"/>
      <c r="B4" s="68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2"/>
      <c r="B5" s="43"/>
      <c r="C5" s="14"/>
      <c r="D5" s="14"/>
      <c r="E5" s="14"/>
      <c r="F5" s="14"/>
      <c r="G5" s="14"/>
      <c r="H5" s="14"/>
    </row>
    <row r="6" spans="1:8" x14ac:dyDescent="0.2">
      <c r="A6" s="39" t="s">
        <v>16</v>
      </c>
      <c r="B6" s="37"/>
      <c r="C6" s="15">
        <f>SUM(C7:C14)</f>
        <v>0</v>
      </c>
      <c r="D6" s="15">
        <f t="shared" ref="D6:H6" si="0">SUM(D7:D14)</f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6"/>
      <c r="B7" s="40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6"/>
      <c r="B8" s="40" t="s">
        <v>17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f t="shared" ref="H8:H14" si="1">E8-F8</f>
        <v>0</v>
      </c>
    </row>
    <row r="9" spans="1:8" x14ac:dyDescent="0.2">
      <c r="A9" s="36"/>
      <c r="B9" s="40" t="s">
        <v>43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36"/>
      <c r="B10" s="40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36"/>
      <c r="B11" s="40" t="s">
        <v>23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36"/>
      <c r="B12" s="40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36"/>
      <c r="B13" s="40" t="s">
        <v>44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36"/>
      <c r="B14" s="40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f t="shared" si="1"/>
        <v>0</v>
      </c>
    </row>
    <row r="15" spans="1:8" x14ac:dyDescent="0.2">
      <c r="A15" s="38"/>
      <c r="B15" s="40"/>
      <c r="C15" s="15"/>
      <c r="D15" s="15"/>
      <c r="E15" s="15"/>
      <c r="F15" s="15"/>
      <c r="G15" s="15"/>
      <c r="H15" s="15"/>
    </row>
    <row r="16" spans="1:8" x14ac:dyDescent="0.2">
      <c r="A16" s="39" t="s">
        <v>20</v>
      </c>
      <c r="B16" s="41"/>
      <c r="C16" s="15">
        <f>SUM(C17:C23)</f>
        <v>3618250691.4699888</v>
      </c>
      <c r="D16" s="15">
        <f t="shared" ref="D16:H16" si="2">SUM(D17:D23)</f>
        <v>20671958.249999885</v>
      </c>
      <c r="E16" s="15">
        <f t="shared" si="2"/>
        <v>3638922649.7199888</v>
      </c>
      <c r="F16" s="15">
        <f t="shared" si="2"/>
        <v>1466057805.7199953</v>
      </c>
      <c r="G16" s="15">
        <f t="shared" si="2"/>
        <v>1398187298.8199992</v>
      </c>
      <c r="H16" s="15">
        <f t="shared" si="2"/>
        <v>2172864843.9999933</v>
      </c>
    </row>
    <row r="17" spans="1:8" x14ac:dyDescent="0.2">
      <c r="A17" s="36"/>
      <c r="B17" s="40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f t="shared" ref="H17:H23" si="3">E17-F17</f>
        <v>0</v>
      </c>
    </row>
    <row r="18" spans="1:8" x14ac:dyDescent="0.2">
      <c r="A18" s="36"/>
      <c r="B18" s="40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f t="shared" si="3"/>
        <v>0</v>
      </c>
    </row>
    <row r="19" spans="1:8" x14ac:dyDescent="0.2">
      <c r="A19" s="36"/>
      <c r="B19" s="40" t="s">
        <v>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f t="shared" si="3"/>
        <v>0</v>
      </c>
    </row>
    <row r="20" spans="1:8" x14ac:dyDescent="0.2">
      <c r="A20" s="36"/>
      <c r="B20" s="40" t="s">
        <v>46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f t="shared" si="3"/>
        <v>0</v>
      </c>
    </row>
    <row r="21" spans="1:8" x14ac:dyDescent="0.2">
      <c r="A21" s="36"/>
      <c r="B21" s="40" t="s">
        <v>47</v>
      </c>
      <c r="C21" s="15">
        <v>3618250691.4699888</v>
      </c>
      <c r="D21" s="15">
        <v>20671958.249999885</v>
      </c>
      <c r="E21" s="15">
        <f>C21+D21</f>
        <v>3638922649.7199888</v>
      </c>
      <c r="F21" s="15">
        <v>1466057805.7199953</v>
      </c>
      <c r="G21" s="15">
        <v>1398187298.8199992</v>
      </c>
      <c r="H21" s="15">
        <f t="shared" si="3"/>
        <v>2172864843.9999933</v>
      </c>
    </row>
    <row r="22" spans="1:8" x14ac:dyDescent="0.2">
      <c r="A22" s="36"/>
      <c r="B22" s="40" t="s">
        <v>48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f t="shared" si="3"/>
        <v>0</v>
      </c>
    </row>
    <row r="23" spans="1:8" x14ac:dyDescent="0.2">
      <c r="A23" s="36"/>
      <c r="B23" s="40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f t="shared" si="3"/>
        <v>0</v>
      </c>
    </row>
    <row r="24" spans="1:8" x14ac:dyDescent="0.2">
      <c r="A24" s="38"/>
      <c r="B24" s="40"/>
      <c r="C24" s="15"/>
      <c r="D24" s="15"/>
      <c r="E24" s="15"/>
      <c r="F24" s="15"/>
      <c r="G24" s="15"/>
      <c r="H24" s="15"/>
    </row>
    <row r="25" spans="1:8" x14ac:dyDescent="0.2">
      <c r="A25" s="39" t="s">
        <v>49</v>
      </c>
      <c r="B25" s="41"/>
      <c r="C25" s="15">
        <f>SUM(C26:C34)</f>
        <v>526224046.29999942</v>
      </c>
      <c r="D25" s="15">
        <f t="shared" ref="D25:H25" si="4">SUM(D26:D34)</f>
        <v>66141200.019999966</v>
      </c>
      <c r="E25" s="15">
        <f t="shared" si="4"/>
        <v>592365246.32000101</v>
      </c>
      <c r="F25" s="15">
        <f t="shared" si="4"/>
        <v>96923937.040000066</v>
      </c>
      <c r="G25" s="15">
        <f t="shared" si="4"/>
        <v>89522430.890000045</v>
      </c>
      <c r="H25" s="15">
        <f t="shared" si="4"/>
        <v>495441309.28000093</v>
      </c>
    </row>
    <row r="26" spans="1:8" x14ac:dyDescent="0.2">
      <c r="A26" s="36"/>
      <c r="B26" s="40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f t="shared" ref="H26:H34" si="5">E26-F26</f>
        <v>0</v>
      </c>
    </row>
    <row r="27" spans="1:8" x14ac:dyDescent="0.2">
      <c r="A27" s="36"/>
      <c r="B27" s="40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f t="shared" si="5"/>
        <v>0</v>
      </c>
    </row>
    <row r="28" spans="1:8" x14ac:dyDescent="0.2">
      <c r="A28" s="36"/>
      <c r="B28" s="40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f t="shared" si="5"/>
        <v>0</v>
      </c>
    </row>
    <row r="29" spans="1:8" x14ac:dyDescent="0.2">
      <c r="A29" s="36"/>
      <c r="B29" s="40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f t="shared" si="5"/>
        <v>0</v>
      </c>
    </row>
    <row r="30" spans="1:8" x14ac:dyDescent="0.2">
      <c r="A30" s="36"/>
      <c r="B30" s="40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f t="shared" si="5"/>
        <v>0</v>
      </c>
    </row>
    <row r="31" spans="1:8" x14ac:dyDescent="0.2">
      <c r="A31" s="36"/>
      <c r="B31" s="40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f t="shared" si="5"/>
        <v>0</v>
      </c>
    </row>
    <row r="32" spans="1:8" x14ac:dyDescent="0.2">
      <c r="A32" s="36"/>
      <c r="B32" s="40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f t="shared" si="5"/>
        <v>0</v>
      </c>
    </row>
    <row r="33" spans="1:8" x14ac:dyDescent="0.2">
      <c r="A33" s="36"/>
      <c r="B33" s="40" t="s">
        <v>51</v>
      </c>
      <c r="C33" s="15">
        <v>526224046.29999942</v>
      </c>
      <c r="D33" s="15">
        <v>66141200.019999966</v>
      </c>
      <c r="E33" s="15">
        <v>592365246.32000101</v>
      </c>
      <c r="F33" s="15">
        <v>96923937.040000066</v>
      </c>
      <c r="G33" s="15">
        <v>89522430.890000045</v>
      </c>
      <c r="H33" s="15">
        <f t="shared" si="5"/>
        <v>495441309.28000093</v>
      </c>
    </row>
    <row r="34" spans="1:8" x14ac:dyDescent="0.2">
      <c r="A34" s="36"/>
      <c r="B34" s="40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f t="shared" si="5"/>
        <v>0</v>
      </c>
    </row>
    <row r="35" spans="1:8" x14ac:dyDescent="0.2">
      <c r="A35" s="38"/>
      <c r="B35" s="40"/>
      <c r="C35" s="15"/>
      <c r="D35" s="15"/>
      <c r="E35" s="15"/>
      <c r="F35" s="15"/>
      <c r="G35" s="15"/>
      <c r="H35" s="15"/>
    </row>
    <row r="36" spans="1:8" x14ac:dyDescent="0.2">
      <c r="A36" s="39" t="s">
        <v>32</v>
      </c>
      <c r="B36" s="41"/>
      <c r="C36" s="15">
        <f>SUM(C37:C40)</f>
        <v>0</v>
      </c>
      <c r="D36" s="15">
        <f t="shared" ref="D36:H36" si="6">SUM(D37:D40)</f>
        <v>2701301.64</v>
      </c>
      <c r="E36" s="15">
        <f t="shared" si="6"/>
        <v>2701301.64</v>
      </c>
      <c r="F36" s="15">
        <f t="shared" si="6"/>
        <v>0</v>
      </c>
      <c r="G36" s="15">
        <f t="shared" si="6"/>
        <v>0</v>
      </c>
      <c r="H36" s="15">
        <f t="shared" si="6"/>
        <v>2701301.64</v>
      </c>
    </row>
    <row r="37" spans="1:8" x14ac:dyDescent="0.2">
      <c r="A37" s="36"/>
      <c r="B37" s="40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f t="shared" ref="H37:H40" si="7">E37-F37</f>
        <v>0</v>
      </c>
    </row>
    <row r="38" spans="1:8" ht="22.5" x14ac:dyDescent="0.2">
      <c r="A38" s="36"/>
      <c r="B38" s="40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f t="shared" si="7"/>
        <v>0</v>
      </c>
    </row>
    <row r="39" spans="1:8" x14ac:dyDescent="0.2">
      <c r="A39" s="36"/>
      <c r="B39" s="40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f t="shared" si="7"/>
        <v>0</v>
      </c>
    </row>
    <row r="40" spans="1:8" x14ac:dyDescent="0.2">
      <c r="A40" s="36"/>
      <c r="B40" s="40" t="s">
        <v>7</v>
      </c>
      <c r="C40" s="15">
        <v>0</v>
      </c>
      <c r="D40" s="15">
        <v>2701301.64</v>
      </c>
      <c r="E40" s="15">
        <v>2701301.64</v>
      </c>
      <c r="F40" s="15">
        <v>0</v>
      </c>
      <c r="G40" s="15">
        <v>0</v>
      </c>
      <c r="H40" s="15">
        <f t="shared" si="7"/>
        <v>2701301.64</v>
      </c>
    </row>
    <row r="41" spans="1:8" x14ac:dyDescent="0.2">
      <c r="A41" s="38"/>
      <c r="B41" s="40"/>
      <c r="C41" s="15"/>
      <c r="D41" s="15"/>
      <c r="E41" s="15"/>
      <c r="F41" s="15"/>
      <c r="G41" s="15"/>
      <c r="H41" s="15"/>
    </row>
    <row r="42" spans="1:8" x14ac:dyDescent="0.2">
      <c r="A42" s="44"/>
      <c r="B42" s="45" t="s">
        <v>53</v>
      </c>
      <c r="C42" s="21">
        <f>C36+C25+C16+C6</f>
        <v>4144474737.7699881</v>
      </c>
      <c r="D42" s="21">
        <f>D36+D25+D16+D6</f>
        <v>89514459.909999847</v>
      </c>
      <c r="E42" s="21">
        <f t="shared" ref="E42:H42" si="8">E36+E25+E16+E6</f>
        <v>4233989197.6799898</v>
      </c>
      <c r="F42" s="21">
        <f t="shared" si="8"/>
        <v>1562981742.7599952</v>
      </c>
      <c r="G42" s="21">
        <f t="shared" si="8"/>
        <v>1487709729.7099993</v>
      </c>
      <c r="H42" s="21">
        <f t="shared" si="8"/>
        <v>2671007454.9199944</v>
      </c>
    </row>
    <row r="43" spans="1:8" x14ac:dyDescent="0.2">
      <c r="A43" s="35"/>
      <c r="B43" s="35"/>
      <c r="C43" s="35"/>
      <c r="D43" s="35"/>
      <c r="E43" s="35"/>
      <c r="F43" s="35"/>
      <c r="G43" s="35"/>
      <c r="H43" s="35"/>
    </row>
    <row r="44" spans="1:8" x14ac:dyDescent="0.2">
      <c r="A44" s="35"/>
      <c r="B44" s="35"/>
      <c r="C44" s="35"/>
      <c r="D44" s="35"/>
      <c r="E44" s="35"/>
      <c r="F44" s="35"/>
      <c r="G44" s="35"/>
      <c r="H44" s="35"/>
    </row>
    <row r="45" spans="1:8" x14ac:dyDescent="0.2">
      <c r="A45" s="35"/>
      <c r="B45" s="35"/>
      <c r="C45" s="57"/>
      <c r="D45" s="57"/>
      <c r="E45" s="57"/>
      <c r="F45" s="57"/>
      <c r="G45" s="57"/>
      <c r="H45" s="5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Veronica</cp:lastModifiedBy>
  <cp:lastPrinted>2018-03-08T21:21:25Z</cp:lastPrinted>
  <dcterms:created xsi:type="dcterms:W3CDTF">2014-02-10T03:37:14Z</dcterms:created>
  <dcterms:modified xsi:type="dcterms:W3CDTF">2019-07-22T17:24:17Z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