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C OFICINA\CUENTA PUBLICA\Formatos 1ER TRIMESTRE 2021\Vero\"/>
    </mc:Choice>
  </mc:AlternateContent>
  <xr:revisionPtr revIDLastSave="0" documentId="8_{19AC65E8-0463-4BAD-994D-80AADEBA4BA1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5" l="1"/>
  <c r="H21" i="5"/>
  <c r="H8" i="4"/>
  <c r="H9" i="4"/>
  <c r="H10" i="4"/>
  <c r="H11" i="4"/>
  <c r="H16" i="4" s="1"/>
  <c r="H12" i="4"/>
  <c r="H7" i="4"/>
  <c r="H16" i="8"/>
  <c r="H10" i="8"/>
  <c r="H8" i="8"/>
  <c r="H6" i="8"/>
  <c r="G16" i="8"/>
  <c r="F16" i="8"/>
  <c r="E16" i="8"/>
  <c r="D16" i="8"/>
  <c r="C16" i="8"/>
  <c r="H55" i="6"/>
  <c r="H40" i="5"/>
  <c r="H39" i="5"/>
  <c r="H38" i="5"/>
  <c r="H37" i="5"/>
  <c r="H36" i="5" s="1"/>
  <c r="G36" i="5"/>
  <c r="F36" i="5"/>
  <c r="E36" i="5"/>
  <c r="D36" i="5"/>
  <c r="C36" i="5"/>
  <c r="H34" i="5"/>
  <c r="H32" i="5"/>
  <c r="H31" i="5"/>
  <c r="H30" i="5"/>
  <c r="H29" i="5"/>
  <c r="H28" i="5"/>
  <c r="H27" i="5"/>
  <c r="H26" i="5"/>
  <c r="G25" i="5"/>
  <c r="F25" i="5"/>
  <c r="E25" i="5"/>
  <c r="D25" i="5"/>
  <c r="C25" i="5"/>
  <c r="H23" i="5"/>
  <c r="H22" i="5"/>
  <c r="H20" i="5"/>
  <c r="H19" i="5"/>
  <c r="H18" i="5"/>
  <c r="H17" i="5"/>
  <c r="G16" i="5"/>
  <c r="F16" i="5"/>
  <c r="E16" i="5"/>
  <c r="D16" i="5"/>
  <c r="C16" i="5"/>
  <c r="H14" i="5"/>
  <c r="H13" i="5"/>
  <c r="H12" i="5"/>
  <c r="H11" i="5"/>
  <c r="H10" i="5"/>
  <c r="H9" i="5"/>
  <c r="H8" i="5"/>
  <c r="H7" i="5"/>
  <c r="H6" i="5" s="1"/>
  <c r="G6" i="5"/>
  <c r="F6" i="5"/>
  <c r="E6" i="5"/>
  <c r="D6" i="5"/>
  <c r="C6" i="5"/>
  <c r="D16" i="4"/>
  <c r="E16" i="4"/>
  <c r="F16" i="4"/>
  <c r="G16" i="4"/>
  <c r="C16" i="4"/>
  <c r="H25" i="5" l="1"/>
  <c r="E42" i="5"/>
  <c r="G42" i="5"/>
  <c r="F42" i="5"/>
  <c r="H16" i="5"/>
  <c r="H42" i="5" s="1"/>
  <c r="D42" i="5"/>
  <c r="C42" i="5"/>
  <c r="D69" i="6" l="1"/>
  <c r="E69" i="6"/>
  <c r="F69" i="6"/>
  <c r="G69" i="6"/>
  <c r="H69" i="6"/>
  <c r="C69" i="6"/>
  <c r="D65" i="6"/>
  <c r="E65" i="6"/>
  <c r="F65" i="6"/>
  <c r="G65" i="6"/>
  <c r="H65" i="6"/>
  <c r="C65" i="6"/>
  <c r="D57" i="6"/>
  <c r="E57" i="6"/>
  <c r="F57" i="6"/>
  <c r="G57" i="6"/>
  <c r="H57" i="6"/>
  <c r="C57" i="6"/>
  <c r="D53" i="6"/>
  <c r="E53" i="6"/>
  <c r="F53" i="6"/>
  <c r="G53" i="6"/>
  <c r="C53" i="6"/>
  <c r="D43" i="6"/>
  <c r="E43" i="6"/>
  <c r="F43" i="6"/>
  <c r="G43" i="6"/>
  <c r="H43" i="6"/>
  <c r="C43" i="6"/>
  <c r="D33" i="6"/>
  <c r="E33" i="6"/>
  <c r="F33" i="6"/>
  <c r="G33" i="6"/>
  <c r="C33" i="6"/>
  <c r="D23" i="6"/>
  <c r="E23" i="6"/>
  <c r="F23" i="6"/>
  <c r="G23" i="6"/>
  <c r="H23" i="6"/>
  <c r="C23" i="6"/>
  <c r="D13" i="6"/>
  <c r="E13" i="6"/>
  <c r="F13" i="6"/>
  <c r="G13" i="6"/>
  <c r="C13" i="6"/>
  <c r="D5" i="6"/>
  <c r="E5" i="6"/>
  <c r="F5" i="6"/>
  <c r="G5" i="6"/>
  <c r="C5" i="6"/>
  <c r="H76" i="6"/>
  <c r="H7" i="6"/>
  <c r="H8" i="6"/>
  <c r="H9" i="6"/>
  <c r="H10" i="6"/>
  <c r="H11" i="6"/>
  <c r="H12" i="6"/>
  <c r="H14" i="6"/>
  <c r="H13" i="6" s="1"/>
  <c r="H15" i="6"/>
  <c r="H16" i="6"/>
  <c r="H17" i="6"/>
  <c r="H18" i="6"/>
  <c r="H19" i="6"/>
  <c r="H20" i="6"/>
  <c r="H21" i="6"/>
  <c r="H22" i="6"/>
  <c r="H24" i="6"/>
  <c r="H25" i="6"/>
  <c r="H26" i="6"/>
  <c r="H27" i="6"/>
  <c r="H28" i="6"/>
  <c r="H29" i="6"/>
  <c r="H30" i="6"/>
  <c r="H31" i="6"/>
  <c r="H32" i="6"/>
  <c r="H34" i="6"/>
  <c r="H35" i="6"/>
  <c r="H36" i="6"/>
  <c r="H37" i="6"/>
  <c r="H38" i="6"/>
  <c r="H33" i="6" s="1"/>
  <c r="H39" i="6"/>
  <c r="H40" i="6"/>
  <c r="H41" i="6"/>
  <c r="H42" i="6"/>
  <c r="H44" i="6"/>
  <c r="H45" i="6"/>
  <c r="H46" i="6"/>
  <c r="H47" i="6"/>
  <c r="H48" i="6"/>
  <c r="H49" i="6"/>
  <c r="H50" i="6"/>
  <c r="H51" i="6"/>
  <c r="H52" i="6"/>
  <c r="H54" i="6"/>
  <c r="H53" i="6"/>
  <c r="H56" i="6"/>
  <c r="H58" i="6"/>
  <c r="H59" i="6"/>
  <c r="H60" i="6"/>
  <c r="H61" i="6"/>
  <c r="H62" i="6"/>
  <c r="H63" i="6"/>
  <c r="H64" i="6"/>
  <c r="H66" i="6"/>
  <c r="H67" i="6"/>
  <c r="H68" i="6"/>
  <c r="H70" i="6"/>
  <c r="H71" i="6"/>
  <c r="H72" i="6"/>
  <c r="H73" i="6"/>
  <c r="H74" i="6"/>
  <c r="H75" i="6"/>
  <c r="H6" i="6"/>
  <c r="H5" i="6" s="1"/>
  <c r="D77" i="6" l="1"/>
  <c r="C77" i="6"/>
  <c r="H77" i="6"/>
  <c r="E77" i="6"/>
  <c r="F77" i="6"/>
  <c r="G77" i="6"/>
</calcChain>
</file>

<file path=xl/sharedStrings.xml><?xml version="1.0" encoding="utf-8"?>
<sst xmlns="http://schemas.openxmlformats.org/spreadsheetml/2006/main" count="198" uniqueCount="140">
  <si>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</si>
  <si>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</si>
  <si>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</si>
  <si>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</si>
  <si>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</si>
  <si>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</si>
  <si>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</si>
  <si>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</si>
  <si>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</si>
  <si>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</si>
  <si>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</si>
  <si>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</si>
  <si>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</si>
  <si>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</si>
  <si>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</si>
  <si>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</si>
  <si>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</si>
  <si>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</si>
  <si>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</si>
  <si>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</si>
  <si>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</si>
  <si>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</si>
  <si>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</si>
  <si>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</si>
  <si>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</si>
  <si>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</si>
  <si>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</si>
  <si>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</si>
  <si>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</si>
  <si>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</si>
  <si>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</si>
  <si>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</si>
  <si>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</si>
  <si>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</si>
  <si>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</si>
  <si>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</si>
  <si>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</si>
  <si>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</si>
  <si>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</si>
  <si>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</si>
  <si>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</si>
  <si>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</si>
  <si>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</si>
  <si>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</si>
  <si>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</si>
  <si>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</si>
  <si>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</si>
  <si>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</si>
  <si>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</si>
  <si>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</si>
  <si>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</si>
  <si>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</si>
  <si>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</si>
  <si>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</si>
  <si>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</si>
  <si>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</si>
  <si>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</si>
  <si>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</si>
  <si>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</si>
  <si>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</si>
  <si>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</si>
  <si>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</si>
  <si>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</si>
  <si>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</si>
  <si>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</si>
  <si>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</si>
  <si>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</si>
  <si>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</si>
  <si>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</si>
  <si>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</si>
  <si>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</si>
  <si>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</si>
  <si>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</si>
  <si>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</si>
  <si>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</si>
  <si>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</si>
  <si>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</si>
  <si>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</si>
  <si>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</si>
  <si>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</si>
  <si>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</si>
  <si>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</si>
  <si>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</si>
  <si>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</si>
  <si>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</si>
  <si>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</si>
  <si>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</si>
  <si>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</si>
  <si>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</si>
  <si>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</si>
  <si>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</si>
  <si>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</si>
  <si>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</si>
  <si>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</si>
  <si>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</si>
  <si>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</si>
  <si>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</si>
  <si>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</si>
  <si>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</si>
  <si>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</si>
  <si>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</si>
  <si>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</si>
  <si>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</si>
  <si>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</si>
  <si>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</si>
  <si>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</si>
  <si>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</si>
  <si>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</si>
  <si>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</si>
  <si>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</si>
  <si>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</si>
  <si>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</si>
  <si>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</si>
  <si>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</si>
  <si>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</si>
  <si>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</si>
  <si>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</si>
  <si>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</si>
  <si>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</si>
  <si>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</si>
  <si>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</si>
  <si>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</si>
  <si>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</si>
  <si>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</si>
  <si>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</si>
  <si>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</si>
  <si>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</si>
  <si>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</si>
  <si>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Universidad de Guanajuato AUGT Rectoria General</t>
  </si>
  <si>
    <t>Universidad de Guanajuato AUGT Campus Guanajuato</t>
  </si>
  <si>
    <t>Universidad de Guanajuato AUGT Campus León</t>
  </si>
  <si>
    <t>Universidad de Guanajuato AUGT Campus Irapuato-Salamanca</t>
  </si>
  <si>
    <t>Universidad de Guanajuato AUGT Campus Celaya-Salvatierra</t>
  </si>
  <si>
    <t>Universidad de Guanajuato AUGT Colegio de Nivel Medio Superior</t>
  </si>
  <si>
    <t>Universidad de Guanajuato
Estado Analítico del Ejercicio del Presupuesto de Egresos
Clasificación por Objeto del Gasto (Capítulo y Concepto)
Del 1 de Enero al 30 de Junio 2021</t>
  </si>
  <si>
    <t>Universidad de Guanajuato
Estado Analítico del Ejercicio del Presupuesto de Egresos
Clasificación Económica (por Tipo de Gasto)
Del 1 de Enero al 30 de Junio 2021</t>
  </si>
  <si>
    <t>Universidad de Guanajuato
Estado Analítico del Ejercicio del Presupuesto de Egresos
Clasificación Administrativa
Del 1 de Enero al 30 de Junio 2021</t>
  </si>
  <si>
    <t>Gobierno (Federal/Estatal/Municipal) de __________________________
Estado Analítico del Ejercicio del Presupuesto de Egresos
Clasificación Administrativa
Del 1 de Enero al 30 de Junio 2021</t>
  </si>
  <si>
    <t>Sector Paraestatal del Gobierno (Federal/Estatal/Municipal) de ______________________
Estado Analítico del Ejercicio del Presupuesto de Egresos
Clasificación Administrativa
Del 1 de Enero al 30 de Junio 2021</t>
  </si>
  <si>
    <t>Universidad de Guanajuato
Estado Analítico del Ejercicio del Presupuesto de Egresos
Clasificación Funcional (Finalidad y Función)
Del 1 de Enero al 30 de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</si>
</sst>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4" fontId="0" fillId="0" borderId="0" xfId="0" applyNumberFormat="1" applyProtection="1">
      <protection locked="0"/>
    </xf>
    <xf numFmtId="43" fontId="0" fillId="0" borderId="0" xfId="16" applyFont="1" applyProtection="1">
      <protection locked="0"/>
    </xf>
    <xf numFmtId="4" fontId="2" fillId="0" borderId="15" xfId="16" applyNumberFormat="1" applyFont="1" applyBorder="1" applyProtection="1">
      <protection locked="0"/>
    </xf>
    <xf numFmtId="4" fontId="2" fillId="0" borderId="15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showGridLines="0" tabSelected="1" workbookViewId="0">
      <selection activeCell="K59" sqref="K59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9" width="12" style="1"/>
    <col min="10" max="10" width="16.6640625" style="1" bestFit="1" customWidth="1"/>
    <col min="11" max="16384" width="12" style="1"/>
  </cols>
  <sheetData>
    <row r="1" spans="1:8" ht="50.1" customHeight="1" x14ac:dyDescent="0.2">
      <c r="A1" s="55" t="s">
        <v>134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5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9" t="s">
        <v>61</v>
      </c>
      <c r="B5" s="7"/>
      <c r="C5" s="14">
        <f>SUM(C6:C12)</f>
        <v>2893773331.8000002</v>
      </c>
      <c r="D5" s="14">
        <f t="shared" ref="D5:G5" si="0">SUM(D6:D12)</f>
        <v>33557790.469999991</v>
      </c>
      <c r="E5" s="14">
        <f t="shared" si="0"/>
        <v>2927331122.27</v>
      </c>
      <c r="F5" s="14">
        <f t="shared" si="0"/>
        <v>1342402163.97</v>
      </c>
      <c r="G5" s="14">
        <f t="shared" si="0"/>
        <v>1329522379.76</v>
      </c>
      <c r="H5" s="14">
        <f>SUM(H6:H12)</f>
        <v>1584928958.3</v>
      </c>
    </row>
    <row r="6" spans="1:8" x14ac:dyDescent="0.2">
      <c r="A6" s="5"/>
      <c r="B6" s="11" t="s">
        <v>70</v>
      </c>
      <c r="C6" s="15">
        <v>668580574.98000002</v>
      </c>
      <c r="D6" s="15">
        <v>27222421.300000001</v>
      </c>
      <c r="E6" s="15">
        <v>695802996.27999997</v>
      </c>
      <c r="F6" s="15">
        <v>364938996.06999999</v>
      </c>
      <c r="G6" s="15">
        <v>364938996.06999999</v>
      </c>
      <c r="H6" s="15">
        <f>E6-F6</f>
        <v>330864000.20999998</v>
      </c>
    </row>
    <row r="7" spans="1:8" x14ac:dyDescent="0.2">
      <c r="A7" s="5"/>
      <c r="B7" s="11" t="s">
        <v>71</v>
      </c>
      <c r="C7" s="15">
        <v>280203393.56</v>
      </c>
      <c r="D7" s="15">
        <v>69000640.25</v>
      </c>
      <c r="E7" s="15">
        <v>349204033.81</v>
      </c>
      <c r="F7" s="15">
        <v>157642399.53999999</v>
      </c>
      <c r="G7" s="15">
        <v>157642399.19999999</v>
      </c>
      <c r="H7" s="15">
        <f t="shared" ref="H7:H70" si="1">E7-F7</f>
        <v>191561634.27000001</v>
      </c>
    </row>
    <row r="8" spans="1:8" x14ac:dyDescent="0.2">
      <c r="A8" s="5"/>
      <c r="B8" s="11" t="s">
        <v>72</v>
      </c>
      <c r="C8" s="15">
        <v>333486674.86000001</v>
      </c>
      <c r="D8" s="15">
        <v>-4992664.34</v>
      </c>
      <c r="E8" s="15">
        <v>328494010.51999998</v>
      </c>
      <c r="F8" s="15">
        <v>119992096.53</v>
      </c>
      <c r="G8" s="15">
        <v>119941787.91</v>
      </c>
      <c r="H8" s="15">
        <f t="shared" si="1"/>
        <v>208501913.98999998</v>
      </c>
    </row>
    <row r="9" spans="1:8" x14ac:dyDescent="0.2">
      <c r="A9" s="5"/>
      <c r="B9" s="11" t="s">
        <v>35</v>
      </c>
      <c r="C9" s="15">
        <v>422311158.44999999</v>
      </c>
      <c r="D9" s="15">
        <v>11406127.17</v>
      </c>
      <c r="E9" s="15">
        <v>433717285.62</v>
      </c>
      <c r="F9" s="15">
        <v>187180795.34999999</v>
      </c>
      <c r="G9" s="15">
        <v>176197219.5</v>
      </c>
      <c r="H9" s="15">
        <f t="shared" si="1"/>
        <v>246536490.27000001</v>
      </c>
    </row>
    <row r="10" spans="1:8" x14ac:dyDescent="0.2">
      <c r="A10" s="5"/>
      <c r="B10" s="11" t="s">
        <v>73</v>
      </c>
      <c r="C10" s="15">
        <v>845411733</v>
      </c>
      <c r="D10" s="15">
        <v>-31637845.98</v>
      </c>
      <c r="E10" s="15">
        <v>813773887.01999998</v>
      </c>
      <c r="F10" s="15">
        <v>355183924.19</v>
      </c>
      <c r="G10" s="15">
        <v>353338024.79000002</v>
      </c>
      <c r="H10" s="15">
        <f t="shared" si="1"/>
        <v>458589962.82999998</v>
      </c>
    </row>
    <row r="11" spans="1:8" x14ac:dyDescent="0.2">
      <c r="A11" s="5"/>
      <c r="B11" s="11" t="s">
        <v>36</v>
      </c>
      <c r="C11" s="15">
        <v>17810000</v>
      </c>
      <c r="D11" s="15">
        <v>-10983868.18</v>
      </c>
      <c r="E11" s="15">
        <v>6826131.8200000003</v>
      </c>
      <c r="F11" s="15">
        <v>0</v>
      </c>
      <c r="G11" s="15">
        <v>0</v>
      </c>
      <c r="H11" s="15">
        <f t="shared" si="1"/>
        <v>6826131.8200000003</v>
      </c>
    </row>
    <row r="12" spans="1:8" x14ac:dyDescent="0.2">
      <c r="A12" s="5"/>
      <c r="B12" s="11" t="s">
        <v>74</v>
      </c>
      <c r="C12" s="15">
        <v>325969796.94999999</v>
      </c>
      <c r="D12" s="15">
        <v>-26457019.75</v>
      </c>
      <c r="E12" s="15">
        <v>299512777.19999999</v>
      </c>
      <c r="F12" s="15">
        <v>157463952.28999999</v>
      </c>
      <c r="G12" s="15">
        <v>157463952.28999999</v>
      </c>
      <c r="H12" s="15">
        <f t="shared" si="1"/>
        <v>142048824.91</v>
      </c>
    </row>
    <row r="13" spans="1:8" x14ac:dyDescent="0.2">
      <c r="A13" s="49" t="s">
        <v>62</v>
      </c>
      <c r="B13" s="7"/>
      <c r="C13" s="15">
        <f>SUM(C14:C22)</f>
        <v>114295938.96999998</v>
      </c>
      <c r="D13" s="15">
        <f t="shared" ref="D13:H13" si="2">SUM(D14:D22)</f>
        <v>47731835.579999998</v>
      </c>
      <c r="E13" s="15">
        <f t="shared" si="2"/>
        <v>162027774.55000001</v>
      </c>
      <c r="F13" s="15">
        <f t="shared" si="2"/>
        <v>22553872.440000001</v>
      </c>
      <c r="G13" s="15">
        <f t="shared" si="2"/>
        <v>20442080.509999998</v>
      </c>
      <c r="H13" s="15">
        <f t="shared" si="2"/>
        <v>139473902.10999998</v>
      </c>
    </row>
    <row r="14" spans="1:8" x14ac:dyDescent="0.2">
      <c r="A14" s="5"/>
      <c r="B14" s="11" t="s">
        <v>75</v>
      </c>
      <c r="C14" s="15">
        <v>48981924.200000003</v>
      </c>
      <c r="D14" s="15">
        <v>32669687.670000002</v>
      </c>
      <c r="E14" s="15">
        <v>81651611.870000005</v>
      </c>
      <c r="F14" s="15">
        <v>7190036.5300000003</v>
      </c>
      <c r="G14" s="15">
        <v>6871618.1399999997</v>
      </c>
      <c r="H14" s="15">
        <f t="shared" si="1"/>
        <v>74461575.340000004</v>
      </c>
    </row>
    <row r="15" spans="1:8" x14ac:dyDescent="0.2">
      <c r="A15" s="5"/>
      <c r="B15" s="11" t="s">
        <v>76</v>
      </c>
      <c r="C15" s="15">
        <v>10911651.82</v>
      </c>
      <c r="D15" s="15">
        <v>-1741482.45</v>
      </c>
      <c r="E15" s="15">
        <v>9170169.3699999992</v>
      </c>
      <c r="F15" s="15">
        <v>1066174.46</v>
      </c>
      <c r="G15" s="15">
        <v>935011.4</v>
      </c>
      <c r="H15" s="15">
        <f t="shared" si="1"/>
        <v>8103994.9099999992</v>
      </c>
    </row>
    <row r="16" spans="1:8" x14ac:dyDescent="0.2">
      <c r="A16" s="5"/>
      <c r="B16" s="11" t="s">
        <v>77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5"/>
      <c r="B17" s="11" t="s">
        <v>78</v>
      </c>
      <c r="C17" s="15">
        <v>8866558.6099999994</v>
      </c>
      <c r="D17" s="15">
        <v>2530371.98</v>
      </c>
      <c r="E17" s="15">
        <v>11396930.59</v>
      </c>
      <c r="F17" s="15">
        <v>2668740.2599999998</v>
      </c>
      <c r="G17" s="15">
        <v>2150063.16</v>
      </c>
      <c r="H17" s="15">
        <f t="shared" si="1"/>
        <v>8728190.3300000001</v>
      </c>
    </row>
    <row r="18" spans="1:8" x14ac:dyDescent="0.2">
      <c r="A18" s="5"/>
      <c r="B18" s="11" t="s">
        <v>79</v>
      </c>
      <c r="C18" s="15">
        <v>12478994.789999999</v>
      </c>
      <c r="D18" s="15">
        <v>15150096.859999999</v>
      </c>
      <c r="E18" s="15">
        <v>27629091.649999999</v>
      </c>
      <c r="F18" s="15">
        <v>5055431.03</v>
      </c>
      <c r="G18" s="15">
        <v>4562976.3499999996</v>
      </c>
      <c r="H18" s="15">
        <f t="shared" si="1"/>
        <v>22573660.619999997</v>
      </c>
    </row>
    <row r="19" spans="1:8" x14ac:dyDescent="0.2">
      <c r="A19" s="5"/>
      <c r="B19" s="11" t="s">
        <v>80</v>
      </c>
      <c r="C19" s="15">
        <v>16302220.630000001</v>
      </c>
      <c r="D19" s="15">
        <v>-1726597.14</v>
      </c>
      <c r="E19" s="15">
        <v>14575623.49</v>
      </c>
      <c r="F19" s="15">
        <v>3206793.54</v>
      </c>
      <c r="G19" s="15">
        <v>2928991.47</v>
      </c>
      <c r="H19" s="15">
        <f t="shared" si="1"/>
        <v>11368829.949999999</v>
      </c>
    </row>
    <row r="20" spans="1:8" x14ac:dyDescent="0.2">
      <c r="A20" s="5"/>
      <c r="B20" s="11" t="s">
        <v>81</v>
      </c>
      <c r="C20" s="15">
        <v>10187620</v>
      </c>
      <c r="D20" s="15">
        <v>-3754218.06</v>
      </c>
      <c r="E20" s="15">
        <v>6433401.9400000004</v>
      </c>
      <c r="F20" s="15">
        <v>721178.92</v>
      </c>
      <c r="G20" s="15">
        <v>702294.68</v>
      </c>
      <c r="H20" s="15">
        <f t="shared" si="1"/>
        <v>5712223.0200000005</v>
      </c>
    </row>
    <row r="21" spans="1:8" x14ac:dyDescent="0.2">
      <c r="A21" s="5"/>
      <c r="B21" s="11" t="s">
        <v>82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5"/>
      <c r="B22" s="11" t="s">
        <v>83</v>
      </c>
      <c r="C22" s="15">
        <v>6566968.9199999999</v>
      </c>
      <c r="D22" s="15">
        <v>4603976.72</v>
      </c>
      <c r="E22" s="15">
        <v>11170945.640000001</v>
      </c>
      <c r="F22" s="15">
        <v>2645517.7000000002</v>
      </c>
      <c r="G22" s="15">
        <v>2291125.31</v>
      </c>
      <c r="H22" s="15">
        <f t="shared" si="1"/>
        <v>8525427.9400000013</v>
      </c>
    </row>
    <row r="23" spans="1:8" x14ac:dyDescent="0.2">
      <c r="A23" s="49" t="s">
        <v>63</v>
      </c>
      <c r="B23" s="7"/>
      <c r="C23" s="15">
        <f>SUM(C24:C32)</f>
        <v>382504862.72999996</v>
      </c>
      <c r="D23" s="15">
        <f t="shared" ref="D23:H23" si="3">SUM(D24:D32)</f>
        <v>102400830.64999999</v>
      </c>
      <c r="E23" s="15">
        <f t="shared" si="3"/>
        <v>484905693.38</v>
      </c>
      <c r="F23" s="15">
        <f t="shared" si="3"/>
        <v>80339877.969999999</v>
      </c>
      <c r="G23" s="15">
        <f t="shared" si="3"/>
        <v>70274420.969999999</v>
      </c>
      <c r="H23" s="15">
        <f t="shared" si="3"/>
        <v>404565815.41000003</v>
      </c>
    </row>
    <row r="24" spans="1:8" x14ac:dyDescent="0.2">
      <c r="A24" s="5"/>
      <c r="B24" s="11" t="s">
        <v>84</v>
      </c>
      <c r="C24" s="15">
        <v>58771496.090000004</v>
      </c>
      <c r="D24" s="15">
        <v>-2448123.5</v>
      </c>
      <c r="E24" s="15">
        <v>56323372.590000004</v>
      </c>
      <c r="F24" s="15">
        <v>11205898.1</v>
      </c>
      <c r="G24" s="15">
        <v>11060412.109999999</v>
      </c>
      <c r="H24" s="15">
        <f t="shared" si="1"/>
        <v>45117474.490000002</v>
      </c>
    </row>
    <row r="25" spans="1:8" x14ac:dyDescent="0.2">
      <c r="A25" s="5"/>
      <c r="B25" s="11" t="s">
        <v>85</v>
      </c>
      <c r="C25" s="15">
        <v>48167454.799999997</v>
      </c>
      <c r="D25" s="15">
        <v>-2289888.08</v>
      </c>
      <c r="E25" s="15">
        <v>45877566.719999999</v>
      </c>
      <c r="F25" s="15">
        <v>8342026.9699999997</v>
      </c>
      <c r="G25" s="15">
        <v>7887941.29</v>
      </c>
      <c r="H25" s="15">
        <f t="shared" si="1"/>
        <v>37535539.75</v>
      </c>
    </row>
    <row r="26" spans="1:8" x14ac:dyDescent="0.2">
      <c r="A26" s="5"/>
      <c r="B26" s="11" t="s">
        <v>86</v>
      </c>
      <c r="C26" s="15">
        <v>65046088.310000002</v>
      </c>
      <c r="D26" s="15">
        <v>43295906.579999998</v>
      </c>
      <c r="E26" s="15">
        <v>108341994.89</v>
      </c>
      <c r="F26" s="15">
        <v>15572589.960000001</v>
      </c>
      <c r="G26" s="15">
        <v>11261416.42</v>
      </c>
      <c r="H26" s="15">
        <f t="shared" si="1"/>
        <v>92769404.930000007</v>
      </c>
    </row>
    <row r="27" spans="1:8" x14ac:dyDescent="0.2">
      <c r="A27" s="5"/>
      <c r="B27" s="11" t="s">
        <v>87</v>
      </c>
      <c r="C27" s="15">
        <v>11075646.34</v>
      </c>
      <c r="D27" s="15">
        <v>27324378.289999999</v>
      </c>
      <c r="E27" s="15">
        <v>38400024.630000003</v>
      </c>
      <c r="F27" s="15">
        <v>2654639</v>
      </c>
      <c r="G27" s="15">
        <v>2609311.0099999998</v>
      </c>
      <c r="H27" s="15">
        <f t="shared" si="1"/>
        <v>35745385.630000003</v>
      </c>
    </row>
    <row r="28" spans="1:8" x14ac:dyDescent="0.2">
      <c r="A28" s="5"/>
      <c r="B28" s="11" t="s">
        <v>88</v>
      </c>
      <c r="C28" s="15">
        <v>84448709.810000002</v>
      </c>
      <c r="D28" s="15">
        <v>21426019.469999999</v>
      </c>
      <c r="E28" s="15">
        <v>105874729.28</v>
      </c>
      <c r="F28" s="15">
        <v>17150234.609999999</v>
      </c>
      <c r="G28" s="15">
        <v>16276563.199999999</v>
      </c>
      <c r="H28" s="15">
        <f t="shared" si="1"/>
        <v>88724494.670000002</v>
      </c>
    </row>
    <row r="29" spans="1:8" x14ac:dyDescent="0.2">
      <c r="A29" s="5"/>
      <c r="B29" s="11" t="s">
        <v>89</v>
      </c>
      <c r="C29" s="15">
        <v>11160733.720000001</v>
      </c>
      <c r="D29" s="15">
        <v>273063.65000000002</v>
      </c>
      <c r="E29" s="15">
        <v>11433797.369999999</v>
      </c>
      <c r="F29" s="15">
        <v>1657516.96</v>
      </c>
      <c r="G29" s="15">
        <v>1347242.16</v>
      </c>
      <c r="H29" s="15">
        <f t="shared" si="1"/>
        <v>9776280.4100000001</v>
      </c>
    </row>
    <row r="30" spans="1:8" x14ac:dyDescent="0.2">
      <c r="A30" s="5"/>
      <c r="B30" s="11" t="s">
        <v>90</v>
      </c>
      <c r="C30" s="15">
        <v>25966472.620000001</v>
      </c>
      <c r="D30" s="15">
        <v>26302925.800000001</v>
      </c>
      <c r="E30" s="15">
        <v>52269398.420000002</v>
      </c>
      <c r="F30" s="15">
        <v>684901.2</v>
      </c>
      <c r="G30" s="15">
        <v>559519.43000000005</v>
      </c>
      <c r="H30" s="15">
        <f t="shared" si="1"/>
        <v>51584497.219999999</v>
      </c>
    </row>
    <row r="31" spans="1:8" x14ac:dyDescent="0.2">
      <c r="A31" s="5"/>
      <c r="B31" s="11" t="s">
        <v>91</v>
      </c>
      <c r="C31" s="15">
        <v>35063607.210000001</v>
      </c>
      <c r="D31" s="15">
        <v>-11703284.51</v>
      </c>
      <c r="E31" s="15">
        <v>23360322.699999999</v>
      </c>
      <c r="F31" s="15">
        <v>2399635.31</v>
      </c>
      <c r="G31" s="15">
        <v>1990281.4</v>
      </c>
      <c r="H31" s="15">
        <f t="shared" si="1"/>
        <v>20960687.390000001</v>
      </c>
    </row>
    <row r="32" spans="1:8" x14ac:dyDescent="0.2">
      <c r="A32" s="5"/>
      <c r="B32" s="11" t="s">
        <v>19</v>
      </c>
      <c r="C32" s="15">
        <v>42804653.829999998</v>
      </c>
      <c r="D32" s="15">
        <v>219832.95</v>
      </c>
      <c r="E32" s="15">
        <v>43024486.780000001</v>
      </c>
      <c r="F32" s="15">
        <v>20672435.859999999</v>
      </c>
      <c r="G32" s="15">
        <v>17281733.949999999</v>
      </c>
      <c r="H32" s="15">
        <f t="shared" si="1"/>
        <v>22352050.920000002</v>
      </c>
    </row>
    <row r="33" spans="1:8" x14ac:dyDescent="0.2">
      <c r="A33" s="49" t="s">
        <v>64</v>
      </c>
      <c r="B33" s="7"/>
      <c r="C33" s="15">
        <f>SUM(C34:C42)</f>
        <v>94526878.640000001</v>
      </c>
      <c r="D33" s="15">
        <f t="shared" ref="D33:H33" si="4">SUM(D34:D42)</f>
        <v>39897496.189999998</v>
      </c>
      <c r="E33" s="15">
        <f t="shared" si="4"/>
        <v>134424374.83000001</v>
      </c>
      <c r="F33" s="15">
        <f t="shared" si="4"/>
        <v>41319046.899999999</v>
      </c>
      <c r="G33" s="15">
        <f t="shared" si="4"/>
        <v>36348607.469999999</v>
      </c>
      <c r="H33" s="15">
        <f t="shared" si="4"/>
        <v>93105327.930000007</v>
      </c>
    </row>
    <row r="34" spans="1:8" x14ac:dyDescent="0.2">
      <c r="A34" s="5"/>
      <c r="B34" s="11" t="s">
        <v>92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5"/>
      <c r="B35" s="11" t="s">
        <v>93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5"/>
      <c r="B36" s="11" t="s">
        <v>94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5"/>
      <c r="B37" s="11" t="s">
        <v>95</v>
      </c>
      <c r="C37" s="15">
        <v>94496878.640000001</v>
      </c>
      <c r="D37" s="15">
        <v>39897496.189999998</v>
      </c>
      <c r="E37" s="15">
        <v>134394374.83000001</v>
      </c>
      <c r="F37" s="15">
        <v>41319046.899999999</v>
      </c>
      <c r="G37" s="15">
        <v>36348607.469999999</v>
      </c>
      <c r="H37" s="15">
        <f t="shared" si="1"/>
        <v>93075327.930000007</v>
      </c>
    </row>
    <row r="38" spans="1:8" x14ac:dyDescent="0.2">
      <c r="A38" s="5"/>
      <c r="B38" s="11" t="s">
        <v>41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5"/>
      <c r="B39" s="11" t="s">
        <v>96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5"/>
      <c r="B40" s="11" t="s">
        <v>97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5"/>
      <c r="B41" s="11" t="s">
        <v>37</v>
      </c>
      <c r="C41" s="15">
        <v>30000</v>
      </c>
      <c r="D41" s="15">
        <v>0</v>
      </c>
      <c r="E41" s="15">
        <v>30000</v>
      </c>
      <c r="F41" s="15">
        <v>0</v>
      </c>
      <c r="G41" s="15">
        <v>0</v>
      </c>
      <c r="H41" s="15">
        <f t="shared" si="1"/>
        <v>30000</v>
      </c>
    </row>
    <row r="42" spans="1:8" x14ac:dyDescent="0.2">
      <c r="A42" s="5"/>
      <c r="B42" s="11" t="s">
        <v>98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9" t="s">
        <v>65</v>
      </c>
      <c r="B43" s="7"/>
      <c r="C43" s="15">
        <f>SUM(C44:C52)</f>
        <v>249391883.86000001</v>
      </c>
      <c r="D43" s="15">
        <f t="shared" ref="D43:H43" si="5">SUM(D44:D52)</f>
        <v>-19078429.309999999</v>
      </c>
      <c r="E43" s="15">
        <f t="shared" si="5"/>
        <v>230313454.54999998</v>
      </c>
      <c r="F43" s="15">
        <f t="shared" si="5"/>
        <v>25796496.940000001</v>
      </c>
      <c r="G43" s="15">
        <f t="shared" si="5"/>
        <v>24484216.549999997</v>
      </c>
      <c r="H43" s="15">
        <f t="shared" si="5"/>
        <v>204516957.60999998</v>
      </c>
    </row>
    <row r="44" spans="1:8" x14ac:dyDescent="0.2">
      <c r="A44" s="5"/>
      <c r="B44" s="11" t="s">
        <v>99</v>
      </c>
      <c r="C44" s="15">
        <v>140452885.25</v>
      </c>
      <c r="D44" s="15">
        <v>-9117099.9199999999</v>
      </c>
      <c r="E44" s="15">
        <v>131335785.33</v>
      </c>
      <c r="F44" s="15">
        <v>13652632.57</v>
      </c>
      <c r="G44" s="15">
        <v>12643312.5</v>
      </c>
      <c r="H44" s="15">
        <f t="shared" si="1"/>
        <v>117683152.75999999</v>
      </c>
    </row>
    <row r="45" spans="1:8" x14ac:dyDescent="0.2">
      <c r="A45" s="5"/>
      <c r="B45" s="11" t="s">
        <v>100</v>
      </c>
      <c r="C45" s="15">
        <v>6916957.9000000004</v>
      </c>
      <c r="D45" s="15">
        <v>8676691.4299999997</v>
      </c>
      <c r="E45" s="15">
        <v>15593649.33</v>
      </c>
      <c r="F45" s="15">
        <v>2282057.4900000002</v>
      </c>
      <c r="G45" s="15">
        <v>2128243.16</v>
      </c>
      <c r="H45" s="15">
        <f t="shared" si="1"/>
        <v>13311591.84</v>
      </c>
    </row>
    <row r="46" spans="1:8" x14ac:dyDescent="0.2">
      <c r="A46" s="5"/>
      <c r="B46" s="11" t="s">
        <v>101</v>
      </c>
      <c r="C46" s="15">
        <v>75130005.709999993</v>
      </c>
      <c r="D46" s="15">
        <v>-19408960.300000001</v>
      </c>
      <c r="E46" s="15">
        <v>55721045.409999996</v>
      </c>
      <c r="F46" s="15">
        <v>6715956.6200000001</v>
      </c>
      <c r="G46" s="15">
        <v>6636841.5999999996</v>
      </c>
      <c r="H46" s="15">
        <f t="shared" si="1"/>
        <v>49005088.789999999</v>
      </c>
    </row>
    <row r="47" spans="1:8" x14ac:dyDescent="0.2">
      <c r="A47" s="5"/>
      <c r="B47" s="11" t="s">
        <v>102</v>
      </c>
      <c r="C47" s="15">
        <v>11785370</v>
      </c>
      <c r="D47" s="15">
        <v>-6084355.5</v>
      </c>
      <c r="E47" s="15">
        <v>5701014.5</v>
      </c>
      <c r="F47" s="15">
        <v>90826</v>
      </c>
      <c r="G47" s="15">
        <v>90826</v>
      </c>
      <c r="H47" s="15">
        <f t="shared" si="1"/>
        <v>5610188.5</v>
      </c>
    </row>
    <row r="48" spans="1:8" x14ac:dyDescent="0.2">
      <c r="A48" s="5"/>
      <c r="B48" s="11" t="s">
        <v>103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5"/>
      <c r="B49" s="11" t="s">
        <v>104</v>
      </c>
      <c r="C49" s="15">
        <v>14312144</v>
      </c>
      <c r="D49" s="15">
        <v>5286024.16</v>
      </c>
      <c r="E49" s="15">
        <v>19598168.16</v>
      </c>
      <c r="F49" s="15">
        <v>2920157.74</v>
      </c>
      <c r="G49" s="15">
        <v>2850126.77</v>
      </c>
      <c r="H49" s="15">
        <f t="shared" si="1"/>
        <v>16678010.42</v>
      </c>
    </row>
    <row r="50" spans="1:8" x14ac:dyDescent="0.2">
      <c r="A50" s="5"/>
      <c r="B50" s="11" t="s">
        <v>105</v>
      </c>
      <c r="C50" s="15">
        <v>0</v>
      </c>
      <c r="D50" s="15">
        <v>90500</v>
      </c>
      <c r="E50" s="15">
        <v>90500</v>
      </c>
      <c r="F50" s="15">
        <v>0</v>
      </c>
      <c r="G50" s="15">
        <v>0</v>
      </c>
      <c r="H50" s="15">
        <f t="shared" si="1"/>
        <v>90500</v>
      </c>
    </row>
    <row r="51" spans="1:8" x14ac:dyDescent="0.2">
      <c r="A51" s="5"/>
      <c r="B51" s="11" t="s">
        <v>106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5"/>
      <c r="B52" s="11" t="s">
        <v>107</v>
      </c>
      <c r="C52" s="15">
        <v>794521</v>
      </c>
      <c r="D52" s="15">
        <v>1478770.82</v>
      </c>
      <c r="E52" s="15">
        <v>2273291.8199999998</v>
      </c>
      <c r="F52" s="15">
        <v>134866.51999999999</v>
      </c>
      <c r="G52" s="15">
        <v>134866.51999999999</v>
      </c>
      <c r="H52" s="15">
        <f t="shared" si="1"/>
        <v>2138425.2999999998</v>
      </c>
    </row>
    <row r="53" spans="1:8" x14ac:dyDescent="0.2">
      <c r="A53" s="49" t="s">
        <v>66</v>
      </c>
      <c r="B53" s="7"/>
      <c r="C53" s="15">
        <f>SUM(C54:C56)</f>
        <v>170738400.93000001</v>
      </c>
      <c r="D53" s="15">
        <f t="shared" ref="D53:H53" si="6">SUM(D54:D56)</f>
        <v>-338171.39</v>
      </c>
      <c r="E53" s="15">
        <f t="shared" si="6"/>
        <v>170400229.53999999</v>
      </c>
      <c r="F53" s="15">
        <f t="shared" si="6"/>
        <v>19980561.77</v>
      </c>
      <c r="G53" s="15">
        <f t="shared" si="6"/>
        <v>19756412.309999999</v>
      </c>
      <c r="H53" s="15">
        <f t="shared" si="6"/>
        <v>150419667.76999998</v>
      </c>
    </row>
    <row r="54" spans="1:8" x14ac:dyDescent="0.2">
      <c r="A54" s="5"/>
      <c r="B54" s="11" t="s">
        <v>108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5"/>
      <c r="B55" s="11" t="s">
        <v>109</v>
      </c>
      <c r="C55" s="15">
        <v>170738400.93000001</v>
      </c>
      <c r="D55" s="15">
        <v>-338171.39</v>
      </c>
      <c r="E55" s="15">
        <v>170400229.53999999</v>
      </c>
      <c r="F55" s="15">
        <v>19980561.77</v>
      </c>
      <c r="G55" s="15">
        <v>19756412.309999999</v>
      </c>
      <c r="H55" s="15">
        <f>E55-F55</f>
        <v>150419667.76999998</v>
      </c>
    </row>
    <row r="56" spans="1:8" x14ac:dyDescent="0.2">
      <c r="A56" s="5"/>
      <c r="B56" s="11" t="s">
        <v>110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9" t="s">
        <v>67</v>
      </c>
      <c r="B57" s="7"/>
      <c r="C57" s="15">
        <f>SUM(C58:C64)</f>
        <v>0</v>
      </c>
      <c r="D57" s="15">
        <f t="shared" ref="D57:H57" si="7">SUM(D58:D64)</f>
        <v>0</v>
      </c>
      <c r="E57" s="15">
        <f t="shared" si="7"/>
        <v>0</v>
      </c>
      <c r="F57" s="15">
        <f t="shared" si="7"/>
        <v>0</v>
      </c>
      <c r="G57" s="15">
        <f t="shared" si="7"/>
        <v>0</v>
      </c>
      <c r="H57" s="15">
        <f t="shared" si="7"/>
        <v>0</v>
      </c>
    </row>
    <row r="58" spans="1:8" x14ac:dyDescent="0.2">
      <c r="A58" s="5"/>
      <c r="B58" s="11" t="s">
        <v>111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5"/>
      <c r="B59" s="11" t="s">
        <v>112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5"/>
      <c r="B60" s="11" t="s">
        <v>113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5"/>
      <c r="B61" s="11" t="s">
        <v>114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5"/>
      <c r="B62" s="11" t="s">
        <v>115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5"/>
      <c r="B63" s="11" t="s">
        <v>116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5"/>
      <c r="B64" s="11" t="s">
        <v>117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9" t="s">
        <v>68</v>
      </c>
      <c r="B65" s="7"/>
      <c r="C65" s="15">
        <f>SUM(C66:C68)</f>
        <v>0</v>
      </c>
      <c r="D65" s="15">
        <f t="shared" ref="D65:H65" si="8">SUM(D66:D68)</f>
        <v>0</v>
      </c>
      <c r="E65" s="15">
        <f t="shared" si="8"/>
        <v>0</v>
      </c>
      <c r="F65" s="15">
        <f t="shared" si="8"/>
        <v>0</v>
      </c>
      <c r="G65" s="15">
        <f t="shared" si="8"/>
        <v>0</v>
      </c>
      <c r="H65" s="15">
        <f t="shared" si="8"/>
        <v>0</v>
      </c>
    </row>
    <row r="66" spans="1:8" x14ac:dyDescent="0.2">
      <c r="A66" s="5"/>
      <c r="B66" s="11" t="s">
        <v>38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5"/>
      <c r="B67" s="11" t="s">
        <v>39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5"/>
      <c r="B68" s="11" t="s">
        <v>40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9" t="s">
        <v>69</v>
      </c>
      <c r="B69" s="7"/>
      <c r="C69" s="15">
        <f>SUM(C70:C76)</f>
        <v>0</v>
      </c>
      <c r="D69" s="15">
        <f t="shared" ref="D69:H69" si="9">SUM(D70:D76)</f>
        <v>700000</v>
      </c>
      <c r="E69" s="15">
        <f t="shared" si="9"/>
        <v>700000</v>
      </c>
      <c r="F69" s="15">
        <f t="shared" si="9"/>
        <v>0</v>
      </c>
      <c r="G69" s="15">
        <f t="shared" si="9"/>
        <v>0</v>
      </c>
      <c r="H69" s="15">
        <f t="shared" si="9"/>
        <v>700000</v>
      </c>
    </row>
    <row r="70" spans="1:8" x14ac:dyDescent="0.2">
      <c r="A70" s="5"/>
      <c r="B70" s="11" t="s">
        <v>118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f t="shared" si="1"/>
        <v>0</v>
      </c>
    </row>
    <row r="71" spans="1:8" x14ac:dyDescent="0.2">
      <c r="A71" s="5"/>
      <c r="B71" s="11" t="s">
        <v>119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f t="shared" ref="H71:H75" si="10">E71-F71</f>
        <v>0</v>
      </c>
    </row>
    <row r="72" spans="1:8" x14ac:dyDescent="0.2">
      <c r="A72" s="5"/>
      <c r="B72" s="11" t="s">
        <v>120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f t="shared" si="10"/>
        <v>0</v>
      </c>
    </row>
    <row r="73" spans="1:8" x14ac:dyDescent="0.2">
      <c r="A73" s="5"/>
      <c r="B73" s="11" t="s">
        <v>121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f t="shared" si="10"/>
        <v>0</v>
      </c>
    </row>
    <row r="74" spans="1:8" x14ac:dyDescent="0.2">
      <c r="A74" s="5"/>
      <c r="B74" s="11" t="s">
        <v>122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f t="shared" si="10"/>
        <v>0</v>
      </c>
    </row>
    <row r="75" spans="1:8" x14ac:dyDescent="0.2">
      <c r="A75" s="5"/>
      <c r="B75" s="11" t="s">
        <v>123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f t="shared" si="10"/>
        <v>0</v>
      </c>
    </row>
    <row r="76" spans="1:8" x14ac:dyDescent="0.2">
      <c r="A76" s="6"/>
      <c r="B76" s="12" t="s">
        <v>124</v>
      </c>
      <c r="C76" s="16">
        <v>0</v>
      </c>
      <c r="D76" s="16">
        <v>700000</v>
      </c>
      <c r="E76" s="16">
        <v>700000</v>
      </c>
      <c r="F76" s="16">
        <v>0</v>
      </c>
      <c r="G76" s="16">
        <v>0</v>
      </c>
      <c r="H76" s="16">
        <f>E76-F76</f>
        <v>700000</v>
      </c>
    </row>
    <row r="77" spans="1:8" x14ac:dyDescent="0.2">
      <c r="A77" s="8"/>
      <c r="B77" s="13" t="s">
        <v>53</v>
      </c>
      <c r="C77" s="17">
        <f>C5+C13+C23+C33+C43+C53+C57+C65+C69</f>
        <v>3905231296.9299998</v>
      </c>
      <c r="D77" s="17">
        <f t="shared" ref="D77:H77" si="11">D5+D13+D23+D33+D43+D53+D57+D65+D69</f>
        <v>204871352.19</v>
      </c>
      <c r="E77" s="17">
        <f t="shared" si="11"/>
        <v>4110102649.1200004</v>
      </c>
      <c r="F77" s="17">
        <f t="shared" si="11"/>
        <v>1532392019.9900002</v>
      </c>
      <c r="G77" s="17">
        <f t="shared" si="11"/>
        <v>1500828117.5699999</v>
      </c>
      <c r="H77" s="17">
        <f t="shared" si="11"/>
        <v>2577710629.1300001</v>
      </c>
    </row>
    <row r="81" spans="6:10" x14ac:dyDescent="0.2">
      <c r="J81" s="51"/>
    </row>
    <row r="83" spans="6:10" x14ac:dyDescent="0.2">
      <c r="F83" s="50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workbookViewId="0">
      <selection activeCell="H33" sqref="H33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5" t="s">
        <v>135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5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2">
        <v>3485101012.1399999</v>
      </c>
      <c r="D6" s="52">
        <v>223587952.89000034</v>
      </c>
      <c r="E6" s="52">
        <v>3708688965.0300002</v>
      </c>
      <c r="F6" s="52">
        <v>1486614961.28</v>
      </c>
      <c r="G6" s="52">
        <v>1456587488.71</v>
      </c>
      <c r="H6" s="52">
        <f>E6-F6</f>
        <v>2222074003.75</v>
      </c>
    </row>
    <row r="7" spans="1:8" x14ac:dyDescent="0.2">
      <c r="A7" s="5"/>
      <c r="B7" s="18"/>
      <c r="C7" s="53"/>
      <c r="D7" s="53"/>
      <c r="E7" s="53"/>
      <c r="F7" s="53"/>
      <c r="G7" s="53"/>
      <c r="H7" s="53"/>
    </row>
    <row r="8" spans="1:8" x14ac:dyDescent="0.2">
      <c r="A8" s="5"/>
      <c r="B8" s="18" t="s">
        <v>1</v>
      </c>
      <c r="C8" s="52">
        <v>420130284.79000002</v>
      </c>
      <c r="D8" s="52">
        <v>-19416600.700000048</v>
      </c>
      <c r="E8" s="52">
        <v>400713684.08999997</v>
      </c>
      <c r="F8" s="52">
        <v>45777058.710000001</v>
      </c>
      <c r="G8" s="52">
        <v>44240628.859999999</v>
      </c>
      <c r="H8" s="52">
        <f>E8-F8</f>
        <v>354936625.38</v>
      </c>
    </row>
    <row r="9" spans="1:8" x14ac:dyDescent="0.2">
      <c r="A9" s="5"/>
      <c r="B9" s="18"/>
      <c r="C9" s="53"/>
      <c r="D9" s="53"/>
      <c r="E9" s="53"/>
      <c r="F9" s="53"/>
      <c r="G9" s="53"/>
      <c r="H9" s="53"/>
    </row>
    <row r="10" spans="1:8" x14ac:dyDescent="0.2">
      <c r="A10" s="5"/>
      <c r="B10" s="18" t="s">
        <v>2</v>
      </c>
      <c r="C10" s="53">
        <v>0</v>
      </c>
      <c r="D10" s="53">
        <v>700000</v>
      </c>
      <c r="E10" s="53">
        <v>700000</v>
      </c>
      <c r="F10" s="53">
        <v>0</v>
      </c>
      <c r="G10" s="53">
        <v>0</v>
      </c>
      <c r="H10" s="53">
        <f>E10-F10</f>
        <v>700000</v>
      </c>
    </row>
    <row r="11" spans="1:8" x14ac:dyDescent="0.2">
      <c r="A11" s="5"/>
      <c r="B11" s="18"/>
      <c r="C11" s="53"/>
      <c r="D11" s="53"/>
      <c r="E11" s="53"/>
      <c r="F11" s="53"/>
      <c r="G11" s="53"/>
      <c r="H11" s="53"/>
    </row>
    <row r="12" spans="1:8" x14ac:dyDescent="0.2">
      <c r="A12" s="5"/>
      <c r="B12" s="18" t="s">
        <v>41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</row>
    <row r="13" spans="1:8" x14ac:dyDescent="0.2">
      <c r="A13" s="5"/>
      <c r="B13" s="18"/>
      <c r="C13" s="53"/>
      <c r="D13" s="53"/>
      <c r="E13" s="53"/>
      <c r="F13" s="53"/>
      <c r="G13" s="53"/>
      <c r="H13" s="53"/>
    </row>
    <row r="14" spans="1:8" x14ac:dyDescent="0.2">
      <c r="A14" s="5"/>
      <c r="B14" s="18" t="s">
        <v>38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</row>
    <row r="15" spans="1:8" x14ac:dyDescent="0.2">
      <c r="A15" s="6"/>
      <c r="B15" s="19"/>
      <c r="C15" s="22"/>
      <c r="D15" s="22"/>
      <c r="E15" s="22"/>
      <c r="F15" s="22"/>
      <c r="G15" s="22"/>
      <c r="H15" s="22"/>
    </row>
    <row r="16" spans="1:8" x14ac:dyDescent="0.2">
      <c r="A16" s="20"/>
      <c r="B16" s="13" t="s">
        <v>53</v>
      </c>
      <c r="C16" s="17">
        <f>SUM(C6:C14)</f>
        <v>3905231296.9299998</v>
      </c>
      <c r="D16" s="17">
        <f>SUM(D6:D14)</f>
        <v>204871352.1900003</v>
      </c>
      <c r="E16" s="17">
        <f>SUM(E6:E14)</f>
        <v>4110102649.1200004</v>
      </c>
      <c r="F16" s="17">
        <f>SUM(F6:F14)</f>
        <v>1532392019.99</v>
      </c>
      <c r="G16" s="17">
        <f>SUM(G6:G14)</f>
        <v>1500828117.5699999</v>
      </c>
      <c r="H16" s="17">
        <f>SUM(H6:H14)</f>
        <v>2577710629.1300001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showGridLines="0" topLeftCell="A17" workbookViewId="0">
      <selection activeCell="O32" sqref="O32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5" t="s">
        <v>136</v>
      </c>
      <c r="B1" s="56"/>
      <c r="C1" s="56"/>
      <c r="D1" s="56"/>
      <c r="E1" s="56"/>
      <c r="F1" s="56"/>
      <c r="G1" s="56"/>
      <c r="H1" s="57"/>
    </row>
    <row r="2" spans="1:8" x14ac:dyDescent="0.2">
      <c r="B2" s="28"/>
      <c r="C2" s="28"/>
      <c r="D2" s="28"/>
      <c r="E2" s="28"/>
      <c r="F2" s="28"/>
      <c r="G2" s="28"/>
      <c r="H2" s="28"/>
    </row>
    <row r="3" spans="1:8" x14ac:dyDescent="0.2">
      <c r="A3" s="60" t="s">
        <v>54</v>
      </c>
      <c r="B3" s="61"/>
      <c r="C3" s="55" t="s">
        <v>60</v>
      </c>
      <c r="D3" s="56"/>
      <c r="E3" s="56"/>
      <c r="F3" s="56"/>
      <c r="G3" s="57"/>
      <c r="H3" s="58" t="s">
        <v>59</v>
      </c>
    </row>
    <row r="4" spans="1:8" ht="24.95" customHeight="1" x14ac:dyDescent="0.2">
      <c r="A4" s="62"/>
      <c r="B4" s="63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9"/>
    </row>
    <row r="5" spans="1:8" x14ac:dyDescent="0.2">
      <c r="A5" s="64"/>
      <c r="B5" s="65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9"/>
      <c r="B6" s="25"/>
      <c r="C6" s="37"/>
      <c r="D6" s="37"/>
      <c r="E6" s="37"/>
      <c r="F6" s="37"/>
      <c r="G6" s="37"/>
      <c r="H6" s="37"/>
    </row>
    <row r="7" spans="1:8" x14ac:dyDescent="0.2">
      <c r="A7" s="4" t="s">
        <v>128</v>
      </c>
      <c r="B7" s="23"/>
      <c r="C7" s="15">
        <v>1854610276.5699999</v>
      </c>
      <c r="D7" s="15">
        <v>-145738892.81999999</v>
      </c>
      <c r="E7" s="15">
        <v>1708871383.75</v>
      </c>
      <c r="F7" s="15">
        <v>490657196.56</v>
      </c>
      <c r="G7" s="15">
        <v>466956342.02999997</v>
      </c>
      <c r="H7" s="15">
        <f>E7-F7</f>
        <v>1218214187.1900001</v>
      </c>
    </row>
    <row r="8" spans="1:8" x14ac:dyDescent="0.2">
      <c r="A8" s="4" t="s">
        <v>129</v>
      </c>
      <c r="B8" s="23"/>
      <c r="C8" s="15">
        <v>837487065.12</v>
      </c>
      <c r="D8" s="15">
        <v>144826565.06999999</v>
      </c>
      <c r="E8" s="15">
        <v>982313630.19000006</v>
      </c>
      <c r="F8" s="15">
        <v>424956909.39999998</v>
      </c>
      <c r="G8" s="15">
        <v>420971249.94</v>
      </c>
      <c r="H8" s="15">
        <f t="shared" ref="H8:H12" si="0">E8-F8</f>
        <v>557356720.79000008</v>
      </c>
    </row>
    <row r="9" spans="1:8" x14ac:dyDescent="0.2">
      <c r="A9" s="4" t="s">
        <v>130</v>
      </c>
      <c r="B9" s="23"/>
      <c r="C9" s="15">
        <v>345557753.75</v>
      </c>
      <c r="D9" s="15">
        <v>81757507.730000004</v>
      </c>
      <c r="E9" s="15">
        <v>427315261.48000002</v>
      </c>
      <c r="F9" s="15">
        <v>183198164.21000001</v>
      </c>
      <c r="G9" s="15">
        <v>182254118.88</v>
      </c>
      <c r="H9" s="15">
        <f t="shared" si="0"/>
        <v>244117097.27000001</v>
      </c>
    </row>
    <row r="10" spans="1:8" x14ac:dyDescent="0.2">
      <c r="A10" s="4" t="s">
        <v>131</v>
      </c>
      <c r="B10" s="23"/>
      <c r="C10" s="15">
        <v>306739602.27999997</v>
      </c>
      <c r="D10" s="15">
        <v>49972594.850000001</v>
      </c>
      <c r="E10" s="15">
        <v>356712197.13</v>
      </c>
      <c r="F10" s="15">
        <v>155762853.75</v>
      </c>
      <c r="G10" s="15">
        <v>154547395.44</v>
      </c>
      <c r="H10" s="15">
        <f t="shared" si="0"/>
        <v>200949343.38</v>
      </c>
    </row>
    <row r="11" spans="1:8" x14ac:dyDescent="0.2">
      <c r="A11" s="4" t="s">
        <v>132</v>
      </c>
      <c r="B11" s="23"/>
      <c r="C11" s="15">
        <v>200113998.28999999</v>
      </c>
      <c r="D11" s="15">
        <v>22263128.050000001</v>
      </c>
      <c r="E11" s="15">
        <v>222377126.34</v>
      </c>
      <c r="F11" s="15">
        <v>93771733.5</v>
      </c>
      <c r="G11" s="15">
        <v>93091530.950000003</v>
      </c>
      <c r="H11" s="15">
        <f t="shared" si="0"/>
        <v>128605392.84</v>
      </c>
    </row>
    <row r="12" spans="1:8" x14ac:dyDescent="0.2">
      <c r="A12" s="4" t="s">
        <v>133</v>
      </c>
      <c r="B12" s="23"/>
      <c r="C12" s="15">
        <v>360722600.92000002</v>
      </c>
      <c r="D12" s="15">
        <v>51790449.310000002</v>
      </c>
      <c r="E12" s="15">
        <v>412513050.23000002</v>
      </c>
      <c r="F12" s="15">
        <v>184045162.56999999</v>
      </c>
      <c r="G12" s="15">
        <v>183007480.33000001</v>
      </c>
      <c r="H12" s="15">
        <f t="shared" si="0"/>
        <v>228467887.66000003</v>
      </c>
    </row>
    <row r="13" spans="1:8" x14ac:dyDescent="0.2">
      <c r="A13" s="4"/>
      <c r="B13" s="23"/>
      <c r="C13" s="15"/>
      <c r="D13" s="15"/>
      <c r="E13" s="15"/>
      <c r="F13" s="15"/>
      <c r="G13" s="15"/>
      <c r="H13" s="15"/>
    </row>
    <row r="14" spans="1:8" x14ac:dyDescent="0.2">
      <c r="A14" s="4"/>
      <c r="B14" s="23"/>
      <c r="C14" s="15"/>
      <c r="D14" s="15"/>
      <c r="E14" s="15"/>
      <c r="F14" s="15"/>
      <c r="G14" s="15"/>
      <c r="H14" s="15"/>
    </row>
    <row r="15" spans="1:8" x14ac:dyDescent="0.2">
      <c r="A15" s="4"/>
      <c r="B15" s="26"/>
      <c r="C15" s="16"/>
      <c r="D15" s="16"/>
      <c r="E15" s="16"/>
      <c r="F15" s="16"/>
      <c r="G15" s="16"/>
      <c r="H15" s="16"/>
    </row>
    <row r="16" spans="1:8" x14ac:dyDescent="0.2">
      <c r="A16" s="27"/>
      <c r="B16" s="48" t="s">
        <v>53</v>
      </c>
      <c r="C16" s="24">
        <f>SUM(C7:C15)</f>
        <v>3905231296.9300003</v>
      </c>
      <c r="D16" s="24">
        <f t="shared" ref="D16:H16" si="1">SUM(D7:D15)</f>
        <v>204871352.19000003</v>
      </c>
      <c r="E16" s="24">
        <f t="shared" si="1"/>
        <v>4110102649.1200004</v>
      </c>
      <c r="F16" s="24">
        <f t="shared" si="1"/>
        <v>1532392019.99</v>
      </c>
      <c r="G16" s="24">
        <f t="shared" si="1"/>
        <v>1500828117.5699999</v>
      </c>
      <c r="H16" s="24">
        <f t="shared" si="1"/>
        <v>2577710629.1300001</v>
      </c>
    </row>
    <row r="19" spans="1:8" ht="45" customHeight="1" x14ac:dyDescent="0.2">
      <c r="A19" s="55" t="s">
        <v>137</v>
      </c>
      <c r="B19" s="56"/>
      <c r="C19" s="56"/>
      <c r="D19" s="56"/>
      <c r="E19" s="56"/>
      <c r="F19" s="56"/>
      <c r="G19" s="56"/>
      <c r="H19" s="57"/>
    </row>
    <row r="21" spans="1:8" x14ac:dyDescent="0.2">
      <c r="A21" s="60" t="s">
        <v>54</v>
      </c>
      <c r="B21" s="61"/>
      <c r="C21" s="55" t="s">
        <v>60</v>
      </c>
      <c r="D21" s="56"/>
      <c r="E21" s="56"/>
      <c r="F21" s="56"/>
      <c r="G21" s="57"/>
      <c r="H21" s="58" t="s">
        <v>59</v>
      </c>
    </row>
    <row r="22" spans="1:8" ht="22.5" x14ac:dyDescent="0.2">
      <c r="A22" s="62"/>
      <c r="B22" s="63"/>
      <c r="C22" s="9" t="s">
        <v>55</v>
      </c>
      <c r="D22" s="9" t="s">
        <v>125</v>
      </c>
      <c r="E22" s="9" t="s">
        <v>56</v>
      </c>
      <c r="F22" s="9" t="s">
        <v>57</v>
      </c>
      <c r="G22" s="9" t="s">
        <v>58</v>
      </c>
      <c r="H22" s="59"/>
    </row>
    <row r="23" spans="1:8" x14ac:dyDescent="0.2">
      <c r="A23" s="64"/>
      <c r="B23" s="65"/>
      <c r="C23" s="10">
        <v>1</v>
      </c>
      <c r="D23" s="10">
        <v>2</v>
      </c>
      <c r="E23" s="10" t="s">
        <v>126</v>
      </c>
      <c r="F23" s="10">
        <v>4</v>
      </c>
      <c r="G23" s="10">
        <v>5</v>
      </c>
      <c r="H23" s="10" t="s">
        <v>127</v>
      </c>
    </row>
    <row r="24" spans="1:8" x14ac:dyDescent="0.2">
      <c r="A24" s="29"/>
      <c r="B24" s="30"/>
      <c r="C24" s="34"/>
      <c r="D24" s="34"/>
      <c r="E24" s="34"/>
      <c r="F24" s="34"/>
      <c r="G24" s="34"/>
      <c r="H24" s="34"/>
    </row>
    <row r="25" spans="1:8" x14ac:dyDescent="0.2">
      <c r="A25" s="4" t="s">
        <v>8</v>
      </c>
      <c r="B25" s="2"/>
      <c r="C25" s="35"/>
      <c r="D25" s="35"/>
      <c r="E25" s="35"/>
      <c r="F25" s="35"/>
      <c r="G25" s="35"/>
      <c r="H25" s="35"/>
    </row>
    <row r="26" spans="1:8" x14ac:dyDescent="0.2">
      <c r="A26" s="4" t="s">
        <v>9</v>
      </c>
      <c r="B26" s="2"/>
      <c r="C26" s="35"/>
      <c r="D26" s="35"/>
      <c r="E26" s="35"/>
      <c r="F26" s="35"/>
      <c r="G26" s="35"/>
      <c r="H26" s="35"/>
    </row>
    <row r="27" spans="1:8" x14ac:dyDescent="0.2">
      <c r="A27" s="4" t="s">
        <v>10</v>
      </c>
      <c r="B27" s="2"/>
      <c r="C27" s="35"/>
      <c r="D27" s="35"/>
      <c r="E27" s="35"/>
      <c r="F27" s="35"/>
      <c r="G27" s="35"/>
      <c r="H27" s="35"/>
    </row>
    <row r="28" spans="1:8" x14ac:dyDescent="0.2">
      <c r="A28" s="4" t="s">
        <v>11</v>
      </c>
      <c r="B28" s="2"/>
      <c r="C28" s="35">
        <v>3905231296.9300003</v>
      </c>
      <c r="D28" s="35">
        <v>204871352.19000003</v>
      </c>
      <c r="E28" s="35">
        <v>4110102649.1200004</v>
      </c>
      <c r="F28" s="35">
        <v>1532392019.99</v>
      </c>
      <c r="G28" s="35">
        <v>1500828117.5699999</v>
      </c>
      <c r="H28" s="35">
        <v>2577710629.1300001</v>
      </c>
    </row>
    <row r="29" spans="1:8" x14ac:dyDescent="0.2">
      <c r="A29" s="4"/>
      <c r="B29" s="2"/>
      <c r="C29" s="36"/>
      <c r="D29" s="36"/>
      <c r="E29" s="36"/>
      <c r="F29" s="36"/>
      <c r="G29" s="36"/>
      <c r="H29" s="36"/>
    </row>
    <row r="30" spans="1:8" x14ac:dyDescent="0.2">
      <c r="A30" s="27"/>
      <c r="B30" s="48" t="s">
        <v>53</v>
      </c>
      <c r="C30" s="24">
        <v>3905231296.9300003</v>
      </c>
      <c r="D30" s="24">
        <v>204871352.19000003</v>
      </c>
      <c r="E30" s="24">
        <v>4110102649.1200004</v>
      </c>
      <c r="F30" s="24">
        <v>1532392019.99</v>
      </c>
      <c r="G30" s="24">
        <v>1500828117.5699999</v>
      </c>
      <c r="H30" s="24">
        <v>2577710629.1300001</v>
      </c>
    </row>
    <row r="33" spans="1:8" ht="45" customHeight="1" x14ac:dyDescent="0.2">
      <c r="A33" s="55" t="s">
        <v>138</v>
      </c>
      <c r="B33" s="56"/>
      <c r="C33" s="56"/>
      <c r="D33" s="56"/>
      <c r="E33" s="56"/>
      <c r="F33" s="56"/>
      <c r="G33" s="56"/>
      <c r="H33" s="57"/>
    </row>
    <row r="34" spans="1:8" x14ac:dyDescent="0.2">
      <c r="A34" s="60" t="s">
        <v>54</v>
      </c>
      <c r="B34" s="61"/>
      <c r="C34" s="55" t="s">
        <v>60</v>
      </c>
      <c r="D34" s="56"/>
      <c r="E34" s="56"/>
      <c r="F34" s="56"/>
      <c r="G34" s="57"/>
      <c r="H34" s="58" t="s">
        <v>59</v>
      </c>
    </row>
    <row r="35" spans="1:8" ht="22.5" x14ac:dyDescent="0.2">
      <c r="A35" s="62"/>
      <c r="B35" s="63"/>
      <c r="C35" s="9" t="s">
        <v>55</v>
      </c>
      <c r="D35" s="9" t="s">
        <v>125</v>
      </c>
      <c r="E35" s="9" t="s">
        <v>56</v>
      </c>
      <c r="F35" s="9" t="s">
        <v>57</v>
      </c>
      <c r="G35" s="9" t="s">
        <v>58</v>
      </c>
      <c r="H35" s="59"/>
    </row>
    <row r="36" spans="1:8" x14ac:dyDescent="0.2">
      <c r="A36" s="64"/>
      <c r="B36" s="65"/>
      <c r="C36" s="10">
        <v>1</v>
      </c>
      <c r="D36" s="10">
        <v>2</v>
      </c>
      <c r="E36" s="10" t="s">
        <v>126</v>
      </c>
      <c r="F36" s="10">
        <v>4</v>
      </c>
      <c r="G36" s="10">
        <v>5</v>
      </c>
      <c r="H36" s="10" t="s">
        <v>127</v>
      </c>
    </row>
    <row r="37" spans="1:8" x14ac:dyDescent="0.2">
      <c r="A37" s="29"/>
      <c r="B37" s="30"/>
      <c r="C37" s="34"/>
      <c r="D37" s="34"/>
      <c r="E37" s="34"/>
      <c r="F37" s="34"/>
      <c r="G37" s="34"/>
      <c r="H37" s="34"/>
    </row>
    <row r="38" spans="1:8" ht="22.5" x14ac:dyDescent="0.2">
      <c r="A38" s="4"/>
      <c r="B38" s="32" t="s">
        <v>13</v>
      </c>
      <c r="C38" s="35"/>
      <c r="D38" s="35"/>
      <c r="E38" s="35"/>
      <c r="F38" s="35"/>
      <c r="G38" s="35"/>
      <c r="H38" s="35"/>
    </row>
    <row r="39" spans="1:8" x14ac:dyDescent="0.2">
      <c r="A39" s="4"/>
      <c r="B39" s="32"/>
      <c r="C39" s="35"/>
      <c r="D39" s="35"/>
      <c r="E39" s="35"/>
      <c r="F39" s="35"/>
      <c r="G39" s="35"/>
      <c r="H39" s="35"/>
    </row>
    <row r="40" spans="1:8" x14ac:dyDescent="0.2">
      <c r="A40" s="4"/>
      <c r="B40" s="32" t="s">
        <v>12</v>
      </c>
      <c r="C40" s="35"/>
      <c r="D40" s="35"/>
      <c r="E40" s="35"/>
      <c r="F40" s="35"/>
      <c r="G40" s="35"/>
      <c r="H40" s="35"/>
    </row>
    <row r="41" spans="1:8" x14ac:dyDescent="0.2">
      <c r="A41" s="4"/>
      <c r="B41" s="32"/>
      <c r="C41" s="35"/>
      <c r="D41" s="35"/>
      <c r="E41" s="35"/>
      <c r="F41" s="35"/>
      <c r="G41" s="35"/>
      <c r="H41" s="35"/>
    </row>
    <row r="42" spans="1:8" ht="22.5" x14ac:dyDescent="0.2">
      <c r="A42" s="4"/>
      <c r="B42" s="32" t="s">
        <v>14</v>
      </c>
      <c r="C42" s="35"/>
      <c r="D42" s="35"/>
      <c r="E42" s="35"/>
      <c r="F42" s="35"/>
      <c r="G42" s="35"/>
      <c r="H42" s="35"/>
    </row>
    <row r="43" spans="1:8" x14ac:dyDescent="0.2">
      <c r="A43" s="4"/>
      <c r="B43" s="32"/>
      <c r="C43" s="35"/>
      <c r="D43" s="35"/>
      <c r="E43" s="35"/>
      <c r="F43" s="35"/>
      <c r="G43" s="35"/>
      <c r="H43" s="35"/>
    </row>
    <row r="44" spans="1:8" ht="22.5" x14ac:dyDescent="0.2">
      <c r="A44" s="4"/>
      <c r="B44" s="32" t="s">
        <v>26</v>
      </c>
      <c r="C44" s="35"/>
      <c r="D44" s="35"/>
      <c r="E44" s="35"/>
      <c r="F44" s="35"/>
      <c r="G44" s="35"/>
      <c r="H44" s="35"/>
    </row>
    <row r="45" spans="1:8" x14ac:dyDescent="0.2">
      <c r="A45" s="4"/>
      <c r="B45" s="32"/>
      <c r="C45" s="35"/>
      <c r="D45" s="35"/>
      <c r="E45" s="35"/>
      <c r="F45" s="35"/>
      <c r="G45" s="35"/>
      <c r="H45" s="35"/>
    </row>
    <row r="46" spans="1:8" ht="22.5" x14ac:dyDescent="0.2">
      <c r="A46" s="4"/>
      <c r="B46" s="32" t="s">
        <v>27</v>
      </c>
      <c r="C46" s="35"/>
      <c r="D46" s="35"/>
      <c r="E46" s="35"/>
      <c r="F46" s="35"/>
      <c r="G46" s="35"/>
      <c r="H46" s="35"/>
    </row>
    <row r="47" spans="1:8" x14ac:dyDescent="0.2">
      <c r="A47" s="4"/>
      <c r="B47" s="32"/>
      <c r="C47" s="35"/>
      <c r="D47" s="35"/>
      <c r="E47" s="35"/>
      <c r="F47" s="35"/>
      <c r="G47" s="35"/>
      <c r="H47" s="35"/>
    </row>
    <row r="48" spans="1:8" ht="22.5" x14ac:dyDescent="0.2">
      <c r="A48" s="4"/>
      <c r="B48" s="32" t="s">
        <v>34</v>
      </c>
      <c r="C48" s="35"/>
      <c r="D48" s="35"/>
      <c r="E48" s="35"/>
      <c r="F48" s="35"/>
      <c r="G48" s="35"/>
      <c r="H48" s="35"/>
    </row>
    <row r="49" spans="1:8" x14ac:dyDescent="0.2">
      <c r="A49" s="4"/>
      <c r="B49" s="32"/>
      <c r="C49" s="35"/>
      <c r="D49" s="35"/>
      <c r="E49" s="35"/>
      <c r="F49" s="35"/>
      <c r="G49" s="35"/>
      <c r="H49" s="35"/>
    </row>
    <row r="50" spans="1:8" x14ac:dyDescent="0.2">
      <c r="A50" s="4"/>
      <c r="B50" s="32" t="s">
        <v>15</v>
      </c>
      <c r="C50" s="35"/>
      <c r="D50" s="35"/>
      <c r="E50" s="35"/>
      <c r="F50" s="35"/>
      <c r="G50" s="35"/>
      <c r="H50" s="35"/>
    </row>
    <row r="51" spans="1:8" x14ac:dyDescent="0.2">
      <c r="A51" s="31"/>
      <c r="B51" s="33"/>
      <c r="C51" s="36"/>
      <c r="D51" s="36"/>
      <c r="E51" s="36"/>
      <c r="F51" s="36"/>
      <c r="G51" s="36"/>
      <c r="H51" s="36"/>
    </row>
    <row r="52" spans="1:8" x14ac:dyDescent="0.2">
      <c r="A52" s="27"/>
      <c r="B52" s="48" t="s">
        <v>53</v>
      </c>
      <c r="C52" s="24"/>
      <c r="D52" s="24"/>
      <c r="E52" s="24"/>
      <c r="F52" s="24"/>
      <c r="G52" s="24"/>
      <c r="H52" s="24"/>
    </row>
  </sheetData>
  <sheetProtection formatCells="0" formatColumns="0" formatRows="0" insertRows="0" deleteRows="0" autoFilter="0"/>
  <mergeCells count="12"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C21:G21"/>
    <mergeCell ref="H21:H2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workbookViewId="0">
      <selection activeCell="J31" sqref="J31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5" t="s">
        <v>139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5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5"/>
      <c r="B5" s="46"/>
      <c r="C5" s="14"/>
      <c r="D5" s="14"/>
      <c r="E5" s="14"/>
      <c r="F5" s="14"/>
      <c r="G5" s="14"/>
      <c r="H5" s="14"/>
    </row>
    <row r="6" spans="1:8" x14ac:dyDescent="0.2">
      <c r="A6" s="42" t="s">
        <v>16</v>
      </c>
      <c r="B6" s="40"/>
      <c r="C6" s="53">
        <f>SUM(C7:C14)</f>
        <v>0</v>
      </c>
      <c r="D6" s="53">
        <f t="shared" ref="D6:H6" si="0">SUM(D7:D14)</f>
        <v>0</v>
      </c>
      <c r="E6" s="53">
        <f t="shared" si="0"/>
        <v>0</v>
      </c>
      <c r="F6" s="53">
        <f t="shared" si="0"/>
        <v>0</v>
      </c>
      <c r="G6" s="53">
        <f t="shared" si="0"/>
        <v>0</v>
      </c>
      <c r="H6" s="53">
        <f t="shared" si="0"/>
        <v>0</v>
      </c>
    </row>
    <row r="7" spans="1:8" x14ac:dyDescent="0.2">
      <c r="A7" s="39"/>
      <c r="B7" s="43" t="s">
        <v>42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f>E7-F7</f>
        <v>0</v>
      </c>
    </row>
    <row r="8" spans="1:8" x14ac:dyDescent="0.2">
      <c r="A8" s="39"/>
      <c r="B8" s="43" t="s">
        <v>17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f t="shared" ref="H8:H14" si="1">E8-F8</f>
        <v>0</v>
      </c>
    </row>
    <row r="9" spans="1:8" x14ac:dyDescent="0.2">
      <c r="A9" s="39"/>
      <c r="B9" s="43" t="s">
        <v>43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f t="shared" si="1"/>
        <v>0</v>
      </c>
    </row>
    <row r="10" spans="1:8" x14ac:dyDescent="0.2">
      <c r="A10" s="39"/>
      <c r="B10" s="43" t="s">
        <v>3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f t="shared" si="1"/>
        <v>0</v>
      </c>
    </row>
    <row r="11" spans="1:8" x14ac:dyDescent="0.2">
      <c r="A11" s="39"/>
      <c r="B11" s="43" t="s">
        <v>23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f t="shared" si="1"/>
        <v>0</v>
      </c>
    </row>
    <row r="12" spans="1:8" x14ac:dyDescent="0.2">
      <c r="A12" s="39"/>
      <c r="B12" s="43" t="s">
        <v>18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f t="shared" si="1"/>
        <v>0</v>
      </c>
    </row>
    <row r="13" spans="1:8" x14ac:dyDescent="0.2">
      <c r="A13" s="39"/>
      <c r="B13" s="43" t="s">
        <v>44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f t="shared" si="1"/>
        <v>0</v>
      </c>
    </row>
    <row r="14" spans="1:8" x14ac:dyDescent="0.2">
      <c r="A14" s="39"/>
      <c r="B14" s="43" t="s">
        <v>19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f t="shared" si="1"/>
        <v>0</v>
      </c>
    </row>
    <row r="15" spans="1:8" x14ac:dyDescent="0.2">
      <c r="A15" s="41"/>
      <c r="B15" s="43"/>
      <c r="C15" s="53"/>
      <c r="D15" s="53"/>
      <c r="E15" s="53"/>
      <c r="F15" s="53"/>
      <c r="G15" s="53"/>
      <c r="H15" s="53"/>
    </row>
    <row r="16" spans="1:8" x14ac:dyDescent="0.2">
      <c r="A16" s="42" t="s">
        <v>20</v>
      </c>
      <c r="B16" s="44"/>
      <c r="C16" s="53">
        <f>SUM(C17:C23)</f>
        <v>3582201501.8099999</v>
      </c>
      <c r="D16" s="53">
        <f t="shared" ref="D16:G16" si="2">SUM(D17:D23)</f>
        <v>110899062.95</v>
      </c>
      <c r="E16" s="53">
        <f t="shared" si="2"/>
        <v>3693100564.7600002</v>
      </c>
      <c r="F16" s="53">
        <f t="shared" si="2"/>
        <v>1427147263.77</v>
      </c>
      <c r="G16" s="53">
        <f t="shared" si="2"/>
        <v>1399629335.3599999</v>
      </c>
      <c r="H16" s="53">
        <f>SUM(H17:H23)</f>
        <v>2265953300.9900002</v>
      </c>
    </row>
    <row r="17" spans="1:8" x14ac:dyDescent="0.2">
      <c r="A17" s="39"/>
      <c r="B17" s="43" t="s">
        <v>45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f t="shared" ref="H17:H23" si="3">E17-F17</f>
        <v>0</v>
      </c>
    </row>
    <row r="18" spans="1:8" x14ac:dyDescent="0.2">
      <c r="A18" s="39"/>
      <c r="B18" s="43" t="s">
        <v>28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f t="shared" si="3"/>
        <v>0</v>
      </c>
    </row>
    <row r="19" spans="1:8" x14ac:dyDescent="0.2">
      <c r="A19" s="39"/>
      <c r="B19" s="43" t="s">
        <v>21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f t="shared" si="3"/>
        <v>0</v>
      </c>
    </row>
    <row r="20" spans="1:8" x14ac:dyDescent="0.2">
      <c r="A20" s="39"/>
      <c r="B20" s="43" t="s">
        <v>46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f t="shared" si="3"/>
        <v>0</v>
      </c>
    </row>
    <row r="21" spans="1:8" x14ac:dyDescent="0.2">
      <c r="A21" s="39"/>
      <c r="B21" s="43" t="s">
        <v>47</v>
      </c>
      <c r="C21" s="53">
        <v>3582201501.8099999</v>
      </c>
      <c r="D21" s="53">
        <v>110899062.95</v>
      </c>
      <c r="E21" s="53">
        <v>3693100564.7600002</v>
      </c>
      <c r="F21" s="53">
        <v>1427147263.77</v>
      </c>
      <c r="G21" s="53">
        <v>1399629335.3599999</v>
      </c>
      <c r="H21" s="53">
        <f>E21-F21</f>
        <v>2265953300.9900002</v>
      </c>
    </row>
    <row r="22" spans="1:8" x14ac:dyDescent="0.2">
      <c r="A22" s="39"/>
      <c r="B22" s="43" t="s">
        <v>48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f t="shared" si="3"/>
        <v>0</v>
      </c>
    </row>
    <row r="23" spans="1:8" x14ac:dyDescent="0.2">
      <c r="A23" s="39"/>
      <c r="B23" s="43" t="s">
        <v>4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f t="shared" si="3"/>
        <v>0</v>
      </c>
    </row>
    <row r="24" spans="1:8" x14ac:dyDescent="0.2">
      <c r="A24" s="41"/>
      <c r="B24" s="43"/>
      <c r="C24" s="53"/>
      <c r="D24" s="53"/>
      <c r="E24" s="53"/>
      <c r="F24" s="53"/>
      <c r="G24" s="53"/>
      <c r="H24" s="53"/>
    </row>
    <row r="25" spans="1:8" x14ac:dyDescent="0.2">
      <c r="A25" s="42" t="s">
        <v>49</v>
      </c>
      <c r="B25" s="44"/>
      <c r="C25" s="53">
        <f>SUM(C26:C34)</f>
        <v>323029795.12</v>
      </c>
      <c r="D25" s="53">
        <f t="shared" ref="D25:H25" si="4">SUM(D26:D34)</f>
        <v>93972289.239999995</v>
      </c>
      <c r="E25" s="53">
        <f t="shared" si="4"/>
        <v>417002084.36000001</v>
      </c>
      <c r="F25" s="53">
        <f t="shared" si="4"/>
        <v>105244756.22</v>
      </c>
      <c r="G25" s="53">
        <f t="shared" si="4"/>
        <v>101198782.20999999</v>
      </c>
      <c r="H25" s="53">
        <f t="shared" si="4"/>
        <v>311757328.13999999</v>
      </c>
    </row>
    <row r="26" spans="1:8" x14ac:dyDescent="0.2">
      <c r="A26" s="39"/>
      <c r="B26" s="43" t="s">
        <v>29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f t="shared" ref="H26:H34" si="5">E26-F26</f>
        <v>0</v>
      </c>
    </row>
    <row r="27" spans="1:8" x14ac:dyDescent="0.2">
      <c r="A27" s="39"/>
      <c r="B27" s="43" t="s">
        <v>24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f t="shared" si="5"/>
        <v>0</v>
      </c>
    </row>
    <row r="28" spans="1:8" x14ac:dyDescent="0.2">
      <c r="A28" s="39"/>
      <c r="B28" s="43" t="s">
        <v>30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f t="shared" si="5"/>
        <v>0</v>
      </c>
    </row>
    <row r="29" spans="1:8" x14ac:dyDescent="0.2">
      <c r="A29" s="39"/>
      <c r="B29" s="43" t="s">
        <v>50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f t="shared" si="5"/>
        <v>0</v>
      </c>
    </row>
    <row r="30" spans="1:8" x14ac:dyDescent="0.2">
      <c r="A30" s="39"/>
      <c r="B30" s="43" t="s">
        <v>22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f t="shared" si="5"/>
        <v>0</v>
      </c>
    </row>
    <row r="31" spans="1:8" x14ac:dyDescent="0.2">
      <c r="A31" s="39"/>
      <c r="B31" s="43" t="s">
        <v>5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f t="shared" si="5"/>
        <v>0</v>
      </c>
    </row>
    <row r="32" spans="1:8" x14ac:dyDescent="0.2">
      <c r="A32" s="39"/>
      <c r="B32" s="43" t="s">
        <v>6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f t="shared" si="5"/>
        <v>0</v>
      </c>
    </row>
    <row r="33" spans="1:8" x14ac:dyDescent="0.2">
      <c r="A33" s="39"/>
      <c r="B33" s="43" t="s">
        <v>51</v>
      </c>
      <c r="C33" s="53">
        <v>323029795.12</v>
      </c>
      <c r="D33" s="53">
        <v>93972289.239999995</v>
      </c>
      <c r="E33" s="53">
        <v>417002084.36000001</v>
      </c>
      <c r="F33" s="53">
        <v>105244756.22</v>
      </c>
      <c r="G33" s="53">
        <v>101198782.20999999</v>
      </c>
      <c r="H33" s="53">
        <f>E33-F33</f>
        <v>311757328.13999999</v>
      </c>
    </row>
    <row r="34" spans="1:8" x14ac:dyDescent="0.2">
      <c r="A34" s="39"/>
      <c r="B34" s="43" t="s">
        <v>31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f t="shared" si="5"/>
        <v>0</v>
      </c>
    </row>
    <row r="35" spans="1:8" x14ac:dyDescent="0.2">
      <c r="A35" s="41"/>
      <c r="B35" s="43"/>
      <c r="C35" s="53"/>
      <c r="D35" s="53"/>
      <c r="E35" s="53"/>
      <c r="F35" s="53"/>
      <c r="G35" s="53"/>
      <c r="H35" s="53"/>
    </row>
    <row r="36" spans="1:8" x14ac:dyDescent="0.2">
      <c r="A36" s="42" t="s">
        <v>32</v>
      </c>
      <c r="B36" s="44"/>
      <c r="C36" s="53">
        <f>SUM(C37:C40)</f>
        <v>0</v>
      </c>
      <c r="D36" s="53">
        <f t="shared" ref="D36:H36" si="6">SUM(D37:D40)</f>
        <v>0</v>
      </c>
      <c r="E36" s="53">
        <f t="shared" si="6"/>
        <v>0</v>
      </c>
      <c r="F36" s="53">
        <f t="shared" si="6"/>
        <v>0</v>
      </c>
      <c r="G36" s="53">
        <f t="shared" si="6"/>
        <v>0</v>
      </c>
      <c r="H36" s="53">
        <f t="shared" si="6"/>
        <v>0</v>
      </c>
    </row>
    <row r="37" spans="1:8" x14ac:dyDescent="0.2">
      <c r="A37" s="39"/>
      <c r="B37" s="43" t="s">
        <v>52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f t="shared" ref="H37:H40" si="7">E37-F37</f>
        <v>0</v>
      </c>
    </row>
    <row r="38" spans="1:8" ht="22.5" x14ac:dyDescent="0.2">
      <c r="A38" s="39"/>
      <c r="B38" s="43" t="s">
        <v>25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f t="shared" si="7"/>
        <v>0</v>
      </c>
    </row>
    <row r="39" spans="1:8" x14ac:dyDescent="0.2">
      <c r="A39" s="39"/>
      <c r="B39" s="43" t="s">
        <v>33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f t="shared" si="7"/>
        <v>0</v>
      </c>
    </row>
    <row r="40" spans="1:8" x14ac:dyDescent="0.2">
      <c r="A40" s="39"/>
      <c r="B40" s="43" t="s">
        <v>7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f t="shared" si="7"/>
        <v>0</v>
      </c>
    </row>
    <row r="41" spans="1:8" x14ac:dyDescent="0.2">
      <c r="A41" s="41"/>
      <c r="B41" s="43"/>
      <c r="C41" s="53"/>
      <c r="D41" s="53"/>
      <c r="E41" s="53"/>
      <c r="F41" s="53"/>
      <c r="G41" s="53"/>
      <c r="H41" s="53"/>
    </row>
    <row r="42" spans="1:8" x14ac:dyDescent="0.2">
      <c r="A42" s="47"/>
      <c r="B42" s="48" t="s">
        <v>53</v>
      </c>
      <c r="C42" s="54">
        <f>C36+C25+C16+C6</f>
        <v>3905231296.9299998</v>
      </c>
      <c r="D42" s="54">
        <f>D36+D25+D16+D6</f>
        <v>204871352.19</v>
      </c>
      <c r="E42" s="54">
        <f t="shared" ref="E42:H42" si="8">E36+E25+E16+E6</f>
        <v>4110102649.1200004</v>
      </c>
      <c r="F42" s="54">
        <f t="shared" si="8"/>
        <v>1532392019.99</v>
      </c>
      <c r="G42" s="54">
        <f t="shared" si="8"/>
        <v>1500828117.5699999</v>
      </c>
      <c r="H42" s="54">
        <f t="shared" si="8"/>
        <v>2577710629.1300001</v>
      </c>
    </row>
    <row r="43" spans="1:8" x14ac:dyDescent="0.2">
      <c r="A43" s="38"/>
      <c r="B43" s="38"/>
      <c r="C43" s="38"/>
      <c r="D43" s="38"/>
      <c r="E43" s="38"/>
      <c r="F43" s="38"/>
      <c r="G43" s="38"/>
      <c r="H43" s="38"/>
    </row>
    <row r="44" spans="1:8" x14ac:dyDescent="0.2">
      <c r="A44" s="38"/>
      <c r="B44" s="38"/>
      <c r="C44" s="38"/>
      <c r="D44" s="38"/>
      <c r="E44" s="38"/>
      <c r="F44" s="38"/>
      <c r="G44" s="38"/>
      <c r="H44" s="38"/>
    </row>
    <row r="45" spans="1:8" x14ac:dyDescent="0.2">
      <c r="A45" s="38"/>
      <c r="B45" s="38"/>
      <c r="C45" s="38"/>
      <c r="D45" s="38"/>
      <c r="E45" s="38"/>
      <c r="F45" s="38"/>
      <c r="G45" s="38"/>
      <c r="H45" s="38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EF52B4B-1241-46A7-97DB-8CD317213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veron</cp:lastModifiedBy>
  <cp:lastPrinted>2018-03-08T21:21:25Z</cp:lastPrinted>
  <dcterms:created xsi:type="dcterms:W3CDTF">2014-02-10T03:37:14Z</dcterms:created>
  <dcterms:modified xsi:type="dcterms:W3CDTF">2021-07-27T14:37:46Z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