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Trimestrales junio 2023\"/>
    </mc:Choice>
  </mc:AlternateContent>
  <xr:revisionPtr revIDLastSave="0" documentId="13_ncr:1_{75256382-E77C-4D26-9A58-066C5972E34C}" xr6:coauthVersionLast="47" xr6:coauthVersionMax="47" xr10:uidLastSave="{00000000-0000-0000-0000-000000000000}"/>
  <bookViews>
    <workbookView xWindow="3810" yWindow="3810" windowWidth="21600" windowHeight="11385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5" l="1"/>
  <c r="G38" i="5"/>
  <c r="G39" i="5"/>
  <c r="G40" i="5"/>
  <c r="G26" i="5"/>
  <c r="G27" i="5"/>
  <c r="G28" i="5"/>
  <c r="G29" i="5"/>
  <c r="G30" i="5"/>
  <c r="G31" i="5"/>
  <c r="G32" i="5"/>
  <c r="G33" i="5"/>
  <c r="G34" i="5"/>
  <c r="G22" i="5"/>
  <c r="G23" i="5"/>
  <c r="G17" i="5"/>
  <c r="G18" i="5"/>
  <c r="G19" i="5"/>
  <c r="G20" i="5"/>
  <c r="G7" i="5"/>
  <c r="G8" i="5"/>
  <c r="G9" i="5"/>
  <c r="G10" i="5"/>
  <c r="G11" i="5"/>
  <c r="G12" i="5"/>
  <c r="G13" i="5"/>
  <c r="G14" i="5"/>
  <c r="G6" i="5"/>
  <c r="C6" i="5"/>
  <c r="D6" i="5"/>
  <c r="E6" i="5"/>
  <c r="F6" i="5"/>
  <c r="B6" i="5"/>
  <c r="C36" i="5"/>
  <c r="D36" i="5"/>
  <c r="G36" i="5" s="1"/>
  <c r="E36" i="5"/>
  <c r="F36" i="5"/>
  <c r="B36" i="5"/>
  <c r="C25" i="5"/>
  <c r="C42" i="5" s="1"/>
  <c r="D25" i="5"/>
  <c r="E25" i="5"/>
  <c r="G25" i="5" s="1"/>
  <c r="F25" i="5"/>
  <c r="B25" i="5"/>
  <c r="C16" i="5"/>
  <c r="D16" i="5"/>
  <c r="E16" i="5"/>
  <c r="F16" i="5"/>
  <c r="B16" i="5"/>
  <c r="G21" i="5"/>
  <c r="C16" i="4"/>
  <c r="D16" i="4"/>
  <c r="E16" i="4"/>
  <c r="F16" i="4"/>
  <c r="G16" i="4"/>
  <c r="B16" i="4"/>
  <c r="G8" i="4"/>
  <c r="G9" i="4"/>
  <c r="G10" i="4"/>
  <c r="G11" i="4"/>
  <c r="G12" i="4"/>
  <c r="G7" i="4"/>
  <c r="G14" i="8"/>
  <c r="G16" i="8" s="1"/>
  <c r="G12" i="8"/>
  <c r="G10" i="8"/>
  <c r="G8" i="8"/>
  <c r="G6" i="8"/>
  <c r="C16" i="8"/>
  <c r="D16" i="8"/>
  <c r="E16" i="8"/>
  <c r="F16" i="8"/>
  <c r="B16" i="8"/>
  <c r="C77" i="6"/>
  <c r="D77" i="6"/>
  <c r="E77" i="6"/>
  <c r="F77" i="6"/>
  <c r="G77" i="6"/>
  <c r="B77" i="6"/>
  <c r="C69" i="6"/>
  <c r="D69" i="6"/>
  <c r="E69" i="6"/>
  <c r="F69" i="6"/>
  <c r="B69" i="6"/>
  <c r="C65" i="6"/>
  <c r="D65" i="6"/>
  <c r="E65" i="6"/>
  <c r="G65" i="6" s="1"/>
  <c r="F65" i="6"/>
  <c r="B65" i="6"/>
  <c r="C57" i="6"/>
  <c r="D57" i="6"/>
  <c r="E57" i="6"/>
  <c r="F57" i="6"/>
  <c r="B57" i="6"/>
  <c r="C53" i="6"/>
  <c r="D53" i="6"/>
  <c r="E53" i="6"/>
  <c r="G53" i="6" s="1"/>
  <c r="F53" i="6"/>
  <c r="B53" i="6"/>
  <c r="C43" i="6"/>
  <c r="D43" i="6"/>
  <c r="E43" i="6"/>
  <c r="F43" i="6"/>
  <c r="B43" i="6"/>
  <c r="C33" i="6"/>
  <c r="D33" i="6"/>
  <c r="E33" i="6"/>
  <c r="F33" i="6"/>
  <c r="B33" i="6"/>
  <c r="C23" i="6"/>
  <c r="D23" i="6"/>
  <c r="E23" i="6"/>
  <c r="G23" i="6" s="1"/>
  <c r="F23" i="6"/>
  <c r="B23" i="6"/>
  <c r="C13" i="6"/>
  <c r="D13" i="6"/>
  <c r="E13" i="6"/>
  <c r="F13" i="6"/>
  <c r="B13" i="6"/>
  <c r="G5" i="6"/>
  <c r="C5" i="6"/>
  <c r="D5" i="6"/>
  <c r="E5" i="6"/>
  <c r="F5" i="6"/>
  <c r="B5" i="6"/>
  <c r="G7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4" i="6"/>
  <c r="G55" i="6"/>
  <c r="G56" i="6"/>
  <c r="G57" i="6"/>
  <c r="G58" i="6"/>
  <c r="G59" i="6"/>
  <c r="G60" i="6"/>
  <c r="G61" i="6"/>
  <c r="G62" i="6"/>
  <c r="G63" i="6"/>
  <c r="G64" i="6"/>
  <c r="G66" i="6"/>
  <c r="G67" i="6"/>
  <c r="G68" i="6"/>
  <c r="G69" i="6"/>
  <c r="G70" i="6"/>
  <c r="G71" i="6"/>
  <c r="G72" i="6"/>
  <c r="G73" i="6"/>
  <c r="G74" i="6"/>
  <c r="G75" i="6"/>
  <c r="G6" i="6"/>
  <c r="G16" i="5" l="1"/>
  <c r="G42" i="5"/>
  <c r="B42" i="5"/>
  <c r="E42" i="5"/>
  <c r="D42" i="5"/>
  <c r="F42" i="5"/>
</calcChain>
</file>

<file path=xl/sharedStrings.xml><?xml version="1.0" encoding="utf-8"?>
<sst xmlns="http://schemas.openxmlformats.org/spreadsheetml/2006/main" count="198" uniqueCount="140">
  <si>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</si>
  <si>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</si>
  <si>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</si>
  <si>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</si>
  <si>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</si>
  <si>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</si>
  <si>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</si>
  <si>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</si>
  <si>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</si>
  <si>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</si>
  <si>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</si>
  <si>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</si>
  <si>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</si>
  <si>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</si>
  <si>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</si>
  <si>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</si>
  <si>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</si>
  <si>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</si>
  <si>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</si>
  <si>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</si>
  <si>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</si>
  <si>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</si>
  <si>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</si>
  <si>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</si>
  <si>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</si>
  <si>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</si>
  <si>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</si>
  <si>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</si>
  <si>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</si>
  <si>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</si>
  <si>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</si>
  <si>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</si>
  <si>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</si>
  <si>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</si>
  <si>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</si>
  <si>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</si>
  <si>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</si>
  <si>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</si>
  <si>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</si>
  <si>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</si>
  <si>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</si>
  <si>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</si>
  <si>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</si>
  <si>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</si>
  <si>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</si>
  <si>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</si>
  <si>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</si>
  <si>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</si>
  <si>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</si>
  <si>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</si>
  <si>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</si>
  <si>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</si>
  <si>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</si>
  <si>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</si>
  <si>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</si>
  <si>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</si>
  <si>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</si>
  <si>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</si>
  <si>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</si>
  <si>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</si>
  <si>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</si>
  <si>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</si>
  <si>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</si>
  <si>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</si>
  <si>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</si>
  <si>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</si>
  <si>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</si>
  <si>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</si>
  <si>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</si>
  <si>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</si>
  <si>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</si>
  <si>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</si>
  <si>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</si>
  <si>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</si>
  <si>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</si>
  <si>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</si>
  <si>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</si>
  <si>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</si>
  <si>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</si>
  <si>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</si>
  <si>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</si>
  <si>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</si>
  <si>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</si>
  <si>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</si>
  <si>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</si>
  <si>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</si>
  <si>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</si>
  <si>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</si>
  <si>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</si>
  <si>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</si>
  <si>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</si>
  <si>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</si>
  <si>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</si>
  <si>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</si>
  <si>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</si>
  <si>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</si>
  <si>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</si>
  <si>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</si>
  <si>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</si>
  <si>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</si>
  <si>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</si>
  <si>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</si>
  <si>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</si>
  <si>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</si>
  <si>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</si>
  <si>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</si>
  <si>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</si>
  <si>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</si>
  <si>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</si>
  <si>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</si>
  <si>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</si>
  <si>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</si>
  <si>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</si>
  <si>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</si>
  <si>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</si>
  <si>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</si>
  <si>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</si>
  <si>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</si>
  <si>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</si>
  <si>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</si>
  <si>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</si>
  <si>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</si>
  <si>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</si>
  <si>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</si>
  <si>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</si>
  <si>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</si>
  <si>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</si>
  <si>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</si>
  <si>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Universidad de Guanajuato
Estado Analítico del Ejercicio del Presupuesto de Egresos
Clasificación Económica (por Tipo de Gasto)
Del 1 de Enero al 30 de Junio de 2023</t>
  </si>
  <si>
    <t>Universidad de Guanajuato
Estado Analítico del Ejercicio del Presupuesto de Egresos
Clasificación Administrativa
Del 01 de Enero al 30 de Junio de 2023</t>
  </si>
  <si>
    <t>Gobierno (Federal/Estatal/Municipal) de __________________________
Estado Analítico del Ejercicio del Presupuesto de Egresos
Clasificación Administrativa
Del 01 de Enero al 30 de Junio de 2023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</si>
  <si>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</si>
  <si>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</si>
  <si>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</si>
  <si>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</si>
  <si>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</si>
  <si>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</si>
  <si>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Universidad de Guanajuato
Estado Analítico del Ejercicio del Presupuesto de Egresos
Clasificación por Objeto del Gasto (Capítulo y Concepto)
Del 1 de Enero al 30 de Junio de 2023</t>
  </si>
  <si>
    <t>Sector Paraestatal del Gobierno (Federal/Estatal/Municipal) de ______________________
Estado Analítico del Ejercicio del Presupuesto de Egresos
Clasificación Administrativa
Del 01 de Enero al 30 de Junio de 2023</t>
  </si>
  <si>
    <t>Universidad de Guanajuato
Estado Analítico del Ejercicio del Presupuesto de Egresos
Clasificación Funcional (Finalidad y Función)
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</si>
</sst>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showGridLines="0" workbookViewId="0">
      <selection activeCell="D8" sqref="D8"/>
    </sheetView>
  </sheetViews>
  <sheetFormatPr baseColWidth="10" defaultColWidth="12" defaultRowHeight="11.25" x14ac:dyDescent="0.2"/>
  <cols>
    <col min="1" max="1" width="62.6640625" style="1" customWidth="1"/>
    <col min="2" max="2" width="18.33203125" style="1" customWidth="1"/>
    <col min="3" max="3" width="19.6640625" style="1" customWidth="1"/>
    <col min="4" max="7" width="18.33203125" style="1" customWidth="1"/>
    <col min="8" max="16384" width="12" style="1"/>
  </cols>
  <sheetData>
    <row r="1" spans="1:7" ht="45" customHeight="1" x14ac:dyDescent="0.2">
      <c r="A1" s="40" t="s">
        <v>137</v>
      </c>
      <c r="B1" s="41"/>
      <c r="C1" s="41"/>
      <c r="D1" s="41"/>
      <c r="E1" s="41"/>
      <c r="F1" s="41"/>
      <c r="G1" s="42"/>
    </row>
    <row r="2" spans="1:7" x14ac:dyDescent="0.2">
      <c r="A2" s="22"/>
      <c r="B2" s="25" t="s">
        <v>0</v>
      </c>
      <c r="C2" s="26"/>
      <c r="D2" s="26"/>
      <c r="E2" s="26"/>
      <c r="F2" s="27"/>
      <c r="G2" s="43" t="s">
        <v>7</v>
      </c>
    </row>
    <row r="3" spans="1:7" ht="25.1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7" x14ac:dyDescent="0.2">
      <c r="A4" s="2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9" t="s">
        <v>10</v>
      </c>
      <c r="B5" s="5">
        <f>SUM(B6:B12)</f>
        <v>3250662014.3099995</v>
      </c>
      <c r="C5" s="5">
        <f t="shared" ref="C5:F5" si="0">SUM(C6:C12)</f>
        <v>28702582.56000001</v>
      </c>
      <c r="D5" s="5">
        <f t="shared" si="0"/>
        <v>3279364596.8700004</v>
      </c>
      <c r="E5" s="5">
        <f t="shared" si="0"/>
        <v>1480970873.48</v>
      </c>
      <c r="F5" s="5">
        <f t="shared" si="0"/>
        <v>1475597121.8799999</v>
      </c>
      <c r="G5" s="5">
        <f>SUM(G6:G12)</f>
        <v>1798393723.3900001</v>
      </c>
    </row>
    <row r="6" spans="1:7" x14ac:dyDescent="0.2">
      <c r="A6" s="36" t="s">
        <v>11</v>
      </c>
      <c r="B6" s="6">
        <v>748693204.84000003</v>
      </c>
      <c r="C6" s="6">
        <v>18705632.190000001</v>
      </c>
      <c r="D6" s="6">
        <v>767398837.02999997</v>
      </c>
      <c r="E6" s="6">
        <v>386040243.82999998</v>
      </c>
      <c r="F6" s="6">
        <v>386040243.27999997</v>
      </c>
      <c r="G6" s="6">
        <f>D6-E6</f>
        <v>381358593.19999999</v>
      </c>
    </row>
    <row r="7" spans="1:7" x14ac:dyDescent="0.2">
      <c r="A7" s="36" t="s">
        <v>12</v>
      </c>
      <c r="B7" s="6">
        <v>319286277.01999998</v>
      </c>
      <c r="C7" s="6">
        <v>95985857.079999998</v>
      </c>
      <c r="D7" s="6">
        <v>415272134.10000002</v>
      </c>
      <c r="E7" s="6">
        <v>184717172.56999999</v>
      </c>
      <c r="F7" s="6">
        <v>184717169.02000001</v>
      </c>
      <c r="G7" s="6">
        <f t="shared" ref="G7:G70" si="1">D7-E7</f>
        <v>230554961.53000003</v>
      </c>
    </row>
    <row r="8" spans="1:7" x14ac:dyDescent="0.2">
      <c r="A8" s="36" t="s">
        <v>13</v>
      </c>
      <c r="B8" s="6">
        <v>383856645.35000002</v>
      </c>
      <c r="C8" s="6">
        <v>-5709000.0999999996</v>
      </c>
      <c r="D8" s="6">
        <v>378147645.25</v>
      </c>
      <c r="E8" s="6">
        <v>133807379.05</v>
      </c>
      <c r="F8" s="6">
        <v>133807374.13</v>
      </c>
      <c r="G8" s="6">
        <f t="shared" si="1"/>
        <v>244340266.19999999</v>
      </c>
    </row>
    <row r="9" spans="1:7" x14ac:dyDescent="0.2">
      <c r="A9" s="36" t="s">
        <v>14</v>
      </c>
      <c r="B9" s="6">
        <v>438420137.33999997</v>
      </c>
      <c r="C9" s="6">
        <v>9979943.0700000003</v>
      </c>
      <c r="D9" s="6">
        <v>448400080.41000003</v>
      </c>
      <c r="E9" s="6">
        <v>218968097.78</v>
      </c>
      <c r="F9" s="6">
        <v>213594365.09</v>
      </c>
      <c r="G9" s="6">
        <f t="shared" si="1"/>
        <v>229431982.63000003</v>
      </c>
    </row>
    <row r="10" spans="1:7" x14ac:dyDescent="0.2">
      <c r="A10" s="36" t="s">
        <v>15</v>
      </c>
      <c r="B10" s="6">
        <v>958647456.34000003</v>
      </c>
      <c r="C10" s="6">
        <v>-53444739.219999999</v>
      </c>
      <c r="D10" s="6">
        <v>905202717.12</v>
      </c>
      <c r="E10" s="6">
        <v>393651728.79000002</v>
      </c>
      <c r="F10" s="6">
        <v>393651721.25999999</v>
      </c>
      <c r="G10" s="6">
        <f t="shared" si="1"/>
        <v>511550988.32999998</v>
      </c>
    </row>
    <row r="11" spans="1:7" x14ac:dyDescent="0.2">
      <c r="A11" s="36" t="s">
        <v>16</v>
      </c>
      <c r="B11" s="6">
        <v>83142937.909999996</v>
      </c>
      <c r="C11" s="6">
        <v>-20691854.780000001</v>
      </c>
      <c r="D11" s="6">
        <v>62451083.130000003</v>
      </c>
      <c r="E11" s="6">
        <v>0</v>
      </c>
      <c r="F11" s="6">
        <v>0</v>
      </c>
      <c r="G11" s="6">
        <f t="shared" si="1"/>
        <v>62451083.130000003</v>
      </c>
    </row>
    <row r="12" spans="1:7" x14ac:dyDescent="0.2">
      <c r="A12" s="36" t="s">
        <v>17</v>
      </c>
      <c r="B12" s="6">
        <v>318615355.50999999</v>
      </c>
      <c r="C12" s="6">
        <v>-16123255.68</v>
      </c>
      <c r="D12" s="6">
        <v>302492099.82999998</v>
      </c>
      <c r="E12" s="6">
        <v>163786251.46000001</v>
      </c>
      <c r="F12" s="6">
        <v>163786249.09999999</v>
      </c>
      <c r="G12" s="6">
        <f t="shared" si="1"/>
        <v>138705848.36999997</v>
      </c>
    </row>
    <row r="13" spans="1:7" x14ac:dyDescent="0.2">
      <c r="A13" s="39" t="s">
        <v>125</v>
      </c>
      <c r="B13" s="6">
        <f>SUM(B14:B22)</f>
        <v>118720562.21000001</v>
      </c>
      <c r="C13" s="6">
        <f t="shared" ref="C13:F13" si="2">SUM(C14:C22)</f>
        <v>22023328.079999998</v>
      </c>
      <c r="D13" s="6">
        <f t="shared" si="2"/>
        <v>140743890.28999999</v>
      </c>
      <c r="E13" s="6">
        <f t="shared" si="2"/>
        <v>42394766.520000011</v>
      </c>
      <c r="F13" s="6">
        <f t="shared" si="2"/>
        <v>39375764.740000002</v>
      </c>
      <c r="G13" s="6">
        <f t="shared" si="1"/>
        <v>98349123.769999981</v>
      </c>
    </row>
    <row r="14" spans="1:7" x14ac:dyDescent="0.2">
      <c r="A14" s="36" t="s">
        <v>18</v>
      </c>
      <c r="B14" s="6">
        <v>61217968.75</v>
      </c>
      <c r="C14" s="6">
        <v>10584865.16</v>
      </c>
      <c r="D14" s="6">
        <v>71802833.909999996</v>
      </c>
      <c r="E14" s="6">
        <v>12019666.93</v>
      </c>
      <c r="F14" s="6">
        <v>11286287.689999999</v>
      </c>
      <c r="G14" s="6">
        <f t="shared" si="1"/>
        <v>59783166.979999997</v>
      </c>
    </row>
    <row r="15" spans="1:7" x14ac:dyDescent="0.2">
      <c r="A15" s="36" t="s">
        <v>19</v>
      </c>
      <c r="B15" s="6">
        <v>7732723.7999999998</v>
      </c>
      <c r="C15" s="6">
        <v>2699744.53</v>
      </c>
      <c r="D15" s="6">
        <v>10432468.33</v>
      </c>
      <c r="E15" s="6">
        <v>5484616.6799999997</v>
      </c>
      <c r="F15" s="6">
        <v>5065481.55</v>
      </c>
      <c r="G15" s="6">
        <f t="shared" si="1"/>
        <v>4947851.6500000004</v>
      </c>
    </row>
    <row r="16" spans="1:7" x14ac:dyDescent="0.2">
      <c r="A16" s="36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f t="shared" si="1"/>
        <v>0</v>
      </c>
    </row>
    <row r="17" spans="1:7" x14ac:dyDescent="0.2">
      <c r="A17" s="36" t="s">
        <v>21</v>
      </c>
      <c r="B17" s="6">
        <v>7698809.4000000004</v>
      </c>
      <c r="C17" s="6">
        <v>1551649.21</v>
      </c>
      <c r="D17" s="6">
        <v>9250458.6099999994</v>
      </c>
      <c r="E17" s="6">
        <v>4262113.99</v>
      </c>
      <c r="F17" s="6">
        <v>3950156.52</v>
      </c>
      <c r="G17" s="6">
        <f t="shared" si="1"/>
        <v>4988344.6199999992</v>
      </c>
    </row>
    <row r="18" spans="1:7" x14ac:dyDescent="0.2">
      <c r="A18" s="36" t="s">
        <v>22</v>
      </c>
      <c r="B18" s="6">
        <v>11938207.93</v>
      </c>
      <c r="C18" s="6">
        <v>6111554.6600000001</v>
      </c>
      <c r="D18" s="6">
        <v>18049762.59</v>
      </c>
      <c r="E18" s="6">
        <v>5369415.2800000003</v>
      </c>
      <c r="F18" s="6">
        <v>4824378.9400000004</v>
      </c>
      <c r="G18" s="6">
        <f t="shared" si="1"/>
        <v>12680347.309999999</v>
      </c>
    </row>
    <row r="19" spans="1:7" x14ac:dyDescent="0.2">
      <c r="A19" s="36" t="s">
        <v>23</v>
      </c>
      <c r="B19" s="6">
        <v>14544702.73</v>
      </c>
      <c r="C19" s="6">
        <v>412565.05</v>
      </c>
      <c r="D19" s="6">
        <v>14957267.779999999</v>
      </c>
      <c r="E19" s="6">
        <v>7920844.5599999996</v>
      </c>
      <c r="F19" s="6">
        <v>7622601.9100000001</v>
      </c>
      <c r="G19" s="6">
        <f t="shared" si="1"/>
        <v>7036423.2199999997</v>
      </c>
    </row>
    <row r="20" spans="1:7" x14ac:dyDescent="0.2">
      <c r="A20" s="36" t="s">
        <v>24</v>
      </c>
      <c r="B20" s="6">
        <v>8095498.1500000004</v>
      </c>
      <c r="C20" s="6">
        <v>-195731.68</v>
      </c>
      <c r="D20" s="6">
        <v>7899766.4699999997</v>
      </c>
      <c r="E20" s="6">
        <v>3542282.92</v>
      </c>
      <c r="F20" s="6">
        <v>3152095.07</v>
      </c>
      <c r="G20" s="6">
        <f t="shared" si="1"/>
        <v>4357483.55</v>
      </c>
    </row>
    <row r="21" spans="1:7" x14ac:dyDescent="0.2">
      <c r="A21" s="36" t="s">
        <v>25</v>
      </c>
      <c r="B21" s="6">
        <v>552000</v>
      </c>
      <c r="C21" s="6">
        <v>-552000</v>
      </c>
      <c r="D21" s="6">
        <v>0</v>
      </c>
      <c r="E21" s="6">
        <v>0</v>
      </c>
      <c r="F21" s="6">
        <v>0</v>
      </c>
      <c r="G21" s="6">
        <f t="shared" si="1"/>
        <v>0</v>
      </c>
    </row>
    <row r="22" spans="1:7" x14ac:dyDescent="0.2">
      <c r="A22" s="36" t="s">
        <v>26</v>
      </c>
      <c r="B22" s="6">
        <v>6940651.4500000002</v>
      </c>
      <c r="C22" s="6">
        <v>1410681.15</v>
      </c>
      <c r="D22" s="6">
        <v>8351332.5999999996</v>
      </c>
      <c r="E22" s="6">
        <v>3795826.16</v>
      </c>
      <c r="F22" s="6">
        <v>3474763.06</v>
      </c>
      <c r="G22" s="6">
        <f t="shared" si="1"/>
        <v>4555506.4399999995</v>
      </c>
    </row>
    <row r="23" spans="1:7" x14ac:dyDescent="0.2">
      <c r="A23" s="39" t="s">
        <v>27</v>
      </c>
      <c r="B23" s="6">
        <f>SUM(B24:B32)</f>
        <v>352791477.63</v>
      </c>
      <c r="C23" s="6">
        <f t="shared" ref="C23:F23" si="3">SUM(C24:C32)</f>
        <v>113391692.08</v>
      </c>
      <c r="D23" s="6">
        <f t="shared" si="3"/>
        <v>466183169.71000004</v>
      </c>
      <c r="E23" s="6">
        <f t="shared" si="3"/>
        <v>122031074.87000002</v>
      </c>
      <c r="F23" s="6">
        <f t="shared" si="3"/>
        <v>112745158.16000001</v>
      </c>
      <c r="G23" s="6">
        <f t="shared" si="1"/>
        <v>344152094.84000003</v>
      </c>
    </row>
    <row r="24" spans="1:7" x14ac:dyDescent="0.2">
      <c r="A24" s="36" t="s">
        <v>28</v>
      </c>
      <c r="B24" s="6">
        <v>40910934.670000002</v>
      </c>
      <c r="C24" s="6">
        <v>17990.84</v>
      </c>
      <c r="D24" s="6">
        <v>40928925.509999998</v>
      </c>
      <c r="E24" s="6">
        <v>18038839.760000002</v>
      </c>
      <c r="F24" s="6">
        <v>17986092.620000001</v>
      </c>
      <c r="G24" s="6">
        <f t="shared" si="1"/>
        <v>22890085.749999996</v>
      </c>
    </row>
    <row r="25" spans="1:7" x14ac:dyDescent="0.2">
      <c r="A25" s="36" t="s">
        <v>29</v>
      </c>
      <c r="B25" s="6">
        <v>47417105.359999999</v>
      </c>
      <c r="C25" s="6">
        <v>551445.12</v>
      </c>
      <c r="D25" s="6">
        <v>47968550.479999997</v>
      </c>
      <c r="E25" s="6">
        <v>11775851.449999999</v>
      </c>
      <c r="F25" s="6">
        <v>11514250.41</v>
      </c>
      <c r="G25" s="6">
        <f t="shared" si="1"/>
        <v>36192699.030000001</v>
      </c>
    </row>
    <row r="26" spans="1:7" x14ac:dyDescent="0.2">
      <c r="A26" s="36" t="s">
        <v>30</v>
      </c>
      <c r="B26" s="6">
        <v>53478356.780000001</v>
      </c>
      <c r="C26" s="6">
        <v>4651164.3899999997</v>
      </c>
      <c r="D26" s="6">
        <v>58129521.170000002</v>
      </c>
      <c r="E26" s="6">
        <v>17705384.210000001</v>
      </c>
      <c r="F26" s="6">
        <v>16498185.630000001</v>
      </c>
      <c r="G26" s="6">
        <f t="shared" si="1"/>
        <v>40424136.960000001</v>
      </c>
    </row>
    <row r="27" spans="1:7" x14ac:dyDescent="0.2">
      <c r="A27" s="36" t="s">
        <v>31</v>
      </c>
      <c r="B27" s="6">
        <v>7377685.3600000003</v>
      </c>
      <c r="C27" s="6">
        <v>31526899.43</v>
      </c>
      <c r="D27" s="6">
        <v>38904584.789999999</v>
      </c>
      <c r="E27" s="6">
        <v>1361759.27</v>
      </c>
      <c r="F27" s="6">
        <v>1361759.27</v>
      </c>
      <c r="G27" s="6">
        <f t="shared" si="1"/>
        <v>37542825.519999996</v>
      </c>
    </row>
    <row r="28" spans="1:7" x14ac:dyDescent="0.2">
      <c r="A28" s="36" t="s">
        <v>32</v>
      </c>
      <c r="B28" s="6">
        <v>79886975.280000001</v>
      </c>
      <c r="C28" s="6">
        <v>38138723.840000004</v>
      </c>
      <c r="D28" s="6">
        <v>118025699.12</v>
      </c>
      <c r="E28" s="6">
        <v>23331015.079999998</v>
      </c>
      <c r="F28" s="6">
        <v>22457196.109999999</v>
      </c>
      <c r="G28" s="6">
        <f t="shared" si="1"/>
        <v>94694684.040000007</v>
      </c>
    </row>
    <row r="29" spans="1:7" x14ac:dyDescent="0.2">
      <c r="A29" s="36" t="s">
        <v>33</v>
      </c>
      <c r="B29" s="6">
        <v>10563845.83</v>
      </c>
      <c r="C29" s="6">
        <v>750238.52</v>
      </c>
      <c r="D29" s="6">
        <v>11314084.35</v>
      </c>
      <c r="E29" s="6">
        <v>1360207.33</v>
      </c>
      <c r="F29" s="6">
        <v>1258624.92</v>
      </c>
      <c r="G29" s="6">
        <f t="shared" si="1"/>
        <v>9953877.0199999996</v>
      </c>
    </row>
    <row r="30" spans="1:7" x14ac:dyDescent="0.2">
      <c r="A30" s="36" t="s">
        <v>34</v>
      </c>
      <c r="B30" s="6">
        <v>14566365.060000001</v>
      </c>
      <c r="C30" s="6">
        <v>31279181.640000001</v>
      </c>
      <c r="D30" s="6">
        <v>45845546.700000003</v>
      </c>
      <c r="E30" s="6">
        <v>6173184.4000000004</v>
      </c>
      <c r="F30" s="6">
        <v>5327408.58</v>
      </c>
      <c r="G30" s="6">
        <f t="shared" si="1"/>
        <v>39672362.300000004</v>
      </c>
    </row>
    <row r="31" spans="1:7" x14ac:dyDescent="0.2">
      <c r="A31" s="36" t="s">
        <v>35</v>
      </c>
      <c r="B31" s="6">
        <v>27080490.32</v>
      </c>
      <c r="C31" s="6">
        <v>5878423.6600000001</v>
      </c>
      <c r="D31" s="6">
        <v>32958913.98</v>
      </c>
      <c r="E31" s="6">
        <v>13128496.890000001</v>
      </c>
      <c r="F31" s="6">
        <v>12060465.109999999</v>
      </c>
      <c r="G31" s="6">
        <f t="shared" si="1"/>
        <v>19830417.09</v>
      </c>
    </row>
    <row r="32" spans="1:7" x14ac:dyDescent="0.2">
      <c r="A32" s="36" t="s">
        <v>36</v>
      </c>
      <c r="B32" s="6">
        <v>71509718.969999999</v>
      </c>
      <c r="C32" s="6">
        <v>597624.64</v>
      </c>
      <c r="D32" s="6">
        <v>72107343.609999999</v>
      </c>
      <c r="E32" s="6">
        <v>29156336.48</v>
      </c>
      <c r="F32" s="6">
        <v>24281175.510000002</v>
      </c>
      <c r="G32" s="6">
        <f t="shared" si="1"/>
        <v>42951007.129999995</v>
      </c>
    </row>
    <row r="33" spans="1:7" x14ac:dyDescent="0.2">
      <c r="A33" s="39" t="s">
        <v>126</v>
      </c>
      <c r="B33" s="6">
        <f>SUM(B34:B42)</f>
        <v>84863172.189999998</v>
      </c>
      <c r="C33" s="6">
        <f t="shared" ref="C33:F33" si="4">SUM(C34:C42)</f>
        <v>50280418</v>
      </c>
      <c r="D33" s="6">
        <f t="shared" si="4"/>
        <v>135143590.19</v>
      </c>
      <c r="E33" s="6">
        <f t="shared" si="4"/>
        <v>45415693.579999998</v>
      </c>
      <c r="F33" s="6">
        <f t="shared" si="4"/>
        <v>40220274.43</v>
      </c>
      <c r="G33" s="6">
        <f t="shared" si="1"/>
        <v>89727896.609999999</v>
      </c>
    </row>
    <row r="34" spans="1:7" x14ac:dyDescent="0.2">
      <c r="A34" s="36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f t="shared" si="1"/>
        <v>0</v>
      </c>
    </row>
    <row r="35" spans="1:7" x14ac:dyDescent="0.2">
      <c r="A35" s="36" t="s">
        <v>38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f t="shared" si="1"/>
        <v>0</v>
      </c>
    </row>
    <row r="36" spans="1:7" x14ac:dyDescent="0.2">
      <c r="A36" s="36" t="s">
        <v>39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f t="shared" si="1"/>
        <v>0</v>
      </c>
    </row>
    <row r="37" spans="1:7" x14ac:dyDescent="0.2">
      <c r="A37" s="36" t="s">
        <v>40</v>
      </c>
      <c r="B37" s="6">
        <v>84863172.189999998</v>
      </c>
      <c r="C37" s="6">
        <v>50280418</v>
      </c>
      <c r="D37" s="6">
        <v>135143590.19</v>
      </c>
      <c r="E37" s="6">
        <v>45415693.579999998</v>
      </c>
      <c r="F37" s="6">
        <v>40220274.43</v>
      </c>
      <c r="G37" s="6">
        <f t="shared" si="1"/>
        <v>89727896.609999999</v>
      </c>
    </row>
    <row r="38" spans="1:7" x14ac:dyDescent="0.2">
      <c r="A38" s="36" t="s">
        <v>41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 t="shared" si="1"/>
        <v>0</v>
      </c>
    </row>
    <row r="39" spans="1:7" x14ac:dyDescent="0.2">
      <c r="A39" s="36" t="s">
        <v>42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36" t="s">
        <v>43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36" t="s">
        <v>44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f t="shared" si="1"/>
        <v>0</v>
      </c>
    </row>
    <row r="42" spans="1:7" x14ac:dyDescent="0.2">
      <c r="A42" s="36" t="s">
        <v>45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f t="shared" si="1"/>
        <v>0</v>
      </c>
    </row>
    <row r="43" spans="1:7" x14ac:dyDescent="0.2">
      <c r="A43" s="39" t="s">
        <v>127</v>
      </c>
      <c r="B43" s="6">
        <f>SUM(B44:B52)</f>
        <v>170834379.34999999</v>
      </c>
      <c r="C43" s="6">
        <f t="shared" ref="C43:F43" si="5">SUM(C44:C52)</f>
        <v>-11037342.940000001</v>
      </c>
      <c r="D43" s="6">
        <f t="shared" si="5"/>
        <v>159797036.41</v>
      </c>
      <c r="E43" s="6">
        <f t="shared" si="5"/>
        <v>10413884.309999999</v>
      </c>
      <c r="F43" s="6">
        <f t="shared" si="5"/>
        <v>10204751.710000001</v>
      </c>
      <c r="G43" s="6">
        <f t="shared" si="1"/>
        <v>149383152.09999999</v>
      </c>
    </row>
    <row r="44" spans="1:7" x14ac:dyDescent="0.2">
      <c r="A44" s="36" t="s">
        <v>46</v>
      </c>
      <c r="B44" s="6">
        <v>105498877.56</v>
      </c>
      <c r="C44" s="6">
        <v>-25879748.350000001</v>
      </c>
      <c r="D44" s="6">
        <v>79619129.209999993</v>
      </c>
      <c r="E44" s="6">
        <v>5117182.22</v>
      </c>
      <c r="F44" s="6">
        <v>5030967.82</v>
      </c>
      <c r="G44" s="6">
        <f t="shared" si="1"/>
        <v>74501946.989999995</v>
      </c>
    </row>
    <row r="45" spans="1:7" x14ac:dyDescent="0.2">
      <c r="A45" s="36" t="s">
        <v>47</v>
      </c>
      <c r="B45" s="6">
        <v>5205361.1500000004</v>
      </c>
      <c r="C45" s="6">
        <v>3697357.14</v>
      </c>
      <c r="D45" s="6">
        <v>8902718.2899999991</v>
      </c>
      <c r="E45" s="6">
        <v>1355490.72</v>
      </c>
      <c r="F45" s="6">
        <v>1277452.52</v>
      </c>
      <c r="G45" s="6">
        <f t="shared" si="1"/>
        <v>7547227.5699999994</v>
      </c>
    </row>
    <row r="46" spans="1:7" x14ac:dyDescent="0.2">
      <c r="A46" s="36" t="s">
        <v>48</v>
      </c>
      <c r="B46" s="6">
        <v>45954556.259999998</v>
      </c>
      <c r="C46" s="6">
        <v>12786109.73</v>
      </c>
      <c r="D46" s="6">
        <v>58740665.990000002</v>
      </c>
      <c r="E46" s="6">
        <v>1737588.75</v>
      </c>
      <c r="F46" s="6">
        <v>1692708.75</v>
      </c>
      <c r="G46" s="6">
        <f t="shared" si="1"/>
        <v>57003077.240000002</v>
      </c>
    </row>
    <row r="47" spans="1:7" x14ac:dyDescent="0.2">
      <c r="A47" s="36" t="s">
        <v>49</v>
      </c>
      <c r="B47" s="6">
        <v>3999339.69</v>
      </c>
      <c r="C47" s="6">
        <v>-2999339.69</v>
      </c>
      <c r="D47" s="6">
        <v>1000000</v>
      </c>
      <c r="E47" s="6">
        <v>0</v>
      </c>
      <c r="F47" s="6">
        <v>0</v>
      </c>
      <c r="G47" s="6">
        <f t="shared" si="1"/>
        <v>1000000</v>
      </c>
    </row>
    <row r="48" spans="1:7" x14ac:dyDescent="0.2">
      <c r="A48" s="36" t="s">
        <v>50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f t="shared" si="1"/>
        <v>0</v>
      </c>
    </row>
    <row r="49" spans="1:7" x14ac:dyDescent="0.2">
      <c r="A49" s="36" t="s">
        <v>51</v>
      </c>
      <c r="B49" s="6">
        <v>10096963.689999999</v>
      </c>
      <c r="C49" s="6">
        <v>-1768049.55</v>
      </c>
      <c r="D49" s="6">
        <v>8328914.1399999997</v>
      </c>
      <c r="E49" s="6">
        <v>2106582.62</v>
      </c>
      <c r="F49" s="6">
        <v>2106582.62</v>
      </c>
      <c r="G49" s="6">
        <f t="shared" si="1"/>
        <v>6222331.5199999996</v>
      </c>
    </row>
    <row r="50" spans="1:7" x14ac:dyDescent="0.2">
      <c r="A50" s="36" t="s">
        <v>52</v>
      </c>
      <c r="B50" s="6">
        <v>0</v>
      </c>
      <c r="C50" s="6">
        <v>81000</v>
      </c>
      <c r="D50" s="6">
        <v>81000</v>
      </c>
      <c r="E50" s="6">
        <v>0</v>
      </c>
      <c r="F50" s="6">
        <v>0</v>
      </c>
      <c r="G50" s="6">
        <f t="shared" si="1"/>
        <v>81000</v>
      </c>
    </row>
    <row r="51" spans="1:7" x14ac:dyDescent="0.2">
      <c r="A51" s="36" t="s">
        <v>53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f t="shared" si="1"/>
        <v>0</v>
      </c>
    </row>
    <row r="52" spans="1:7" x14ac:dyDescent="0.2">
      <c r="A52" s="36" t="s">
        <v>54</v>
      </c>
      <c r="B52" s="6">
        <v>79281</v>
      </c>
      <c r="C52" s="6">
        <v>3045327.78</v>
      </c>
      <c r="D52" s="6">
        <v>3124608.78</v>
      </c>
      <c r="E52" s="6">
        <v>97040</v>
      </c>
      <c r="F52" s="6">
        <v>97040</v>
      </c>
      <c r="G52" s="6">
        <f t="shared" si="1"/>
        <v>3027568.78</v>
      </c>
    </row>
    <row r="53" spans="1:7" x14ac:dyDescent="0.2">
      <c r="A53" s="39" t="s">
        <v>55</v>
      </c>
      <c r="B53" s="6">
        <f>SUM(B54:B56)</f>
        <v>39532251.310000002</v>
      </c>
      <c r="C53" s="6">
        <f t="shared" ref="C53:F53" si="6">SUM(C54:C56)</f>
        <v>82656227.140000001</v>
      </c>
      <c r="D53" s="6">
        <f t="shared" si="6"/>
        <v>122188478.45</v>
      </c>
      <c r="E53" s="6">
        <f t="shared" si="6"/>
        <v>26903278.109999999</v>
      </c>
      <c r="F53" s="6">
        <f t="shared" si="6"/>
        <v>26871778.109999999</v>
      </c>
      <c r="G53" s="6">
        <f t="shared" si="1"/>
        <v>95285200.340000004</v>
      </c>
    </row>
    <row r="54" spans="1:7" x14ac:dyDescent="0.2">
      <c r="A54" s="36" t="s">
        <v>56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f t="shared" si="1"/>
        <v>0</v>
      </c>
    </row>
    <row r="55" spans="1:7" x14ac:dyDescent="0.2">
      <c r="A55" s="36" t="s">
        <v>57</v>
      </c>
      <c r="B55" s="6">
        <v>39532251.310000002</v>
      </c>
      <c r="C55" s="6">
        <v>82656227.140000001</v>
      </c>
      <c r="D55" s="6">
        <v>122188478.45</v>
      </c>
      <c r="E55" s="6">
        <v>26903278.109999999</v>
      </c>
      <c r="F55" s="6">
        <v>26871778.109999999</v>
      </c>
      <c r="G55" s="6">
        <f t="shared" si="1"/>
        <v>95285200.340000004</v>
      </c>
    </row>
    <row r="56" spans="1:7" x14ac:dyDescent="0.2">
      <c r="A56" s="36" t="s">
        <v>58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f t="shared" si="1"/>
        <v>0</v>
      </c>
    </row>
    <row r="57" spans="1:7" x14ac:dyDescent="0.2">
      <c r="A57" s="39" t="s">
        <v>123</v>
      </c>
      <c r="B57" s="6">
        <f>SUM(B58:B64)</f>
        <v>0</v>
      </c>
      <c r="C57" s="6">
        <f t="shared" ref="C57:F57" si="7">SUM(C58:C64)</f>
        <v>0</v>
      </c>
      <c r="D57" s="6">
        <f t="shared" si="7"/>
        <v>0</v>
      </c>
      <c r="E57" s="6">
        <f t="shared" si="7"/>
        <v>0</v>
      </c>
      <c r="F57" s="6">
        <f t="shared" si="7"/>
        <v>0</v>
      </c>
      <c r="G57" s="6">
        <f t="shared" si="1"/>
        <v>0</v>
      </c>
    </row>
    <row r="58" spans="1:7" x14ac:dyDescent="0.2">
      <c r="A58" s="36" t="s">
        <v>59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f t="shared" si="1"/>
        <v>0</v>
      </c>
    </row>
    <row r="59" spans="1:7" x14ac:dyDescent="0.2">
      <c r="A59" s="36" t="s">
        <v>60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f t="shared" si="1"/>
        <v>0</v>
      </c>
    </row>
    <row r="60" spans="1:7" x14ac:dyDescent="0.2">
      <c r="A60" s="36" t="s">
        <v>61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f t="shared" si="1"/>
        <v>0</v>
      </c>
    </row>
    <row r="61" spans="1:7" x14ac:dyDescent="0.2">
      <c r="A61" s="36" t="s">
        <v>62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f t="shared" si="1"/>
        <v>0</v>
      </c>
    </row>
    <row r="62" spans="1:7" x14ac:dyDescent="0.2">
      <c r="A62" s="36" t="s">
        <v>63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f t="shared" si="1"/>
        <v>0</v>
      </c>
    </row>
    <row r="63" spans="1:7" x14ac:dyDescent="0.2">
      <c r="A63" s="36" t="s">
        <v>64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f t="shared" si="1"/>
        <v>0</v>
      </c>
    </row>
    <row r="64" spans="1:7" x14ac:dyDescent="0.2">
      <c r="A64" s="36" t="s">
        <v>65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f t="shared" si="1"/>
        <v>0</v>
      </c>
    </row>
    <row r="65" spans="1:7" x14ac:dyDescent="0.2">
      <c r="A65" s="39" t="s">
        <v>124</v>
      </c>
      <c r="B65" s="6">
        <f>SUM(B66:B68)</f>
        <v>0</v>
      </c>
      <c r="C65" s="6">
        <f t="shared" ref="C65:F65" si="8">SUM(C66:C68)</f>
        <v>0</v>
      </c>
      <c r="D65" s="6">
        <f t="shared" si="8"/>
        <v>0</v>
      </c>
      <c r="E65" s="6">
        <f t="shared" si="8"/>
        <v>0</v>
      </c>
      <c r="F65" s="6">
        <f t="shared" si="8"/>
        <v>0</v>
      </c>
      <c r="G65" s="6">
        <f t="shared" si="1"/>
        <v>0</v>
      </c>
    </row>
    <row r="66" spans="1:7" x14ac:dyDescent="0.2">
      <c r="A66" s="36" t="s">
        <v>66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f t="shared" si="1"/>
        <v>0</v>
      </c>
    </row>
    <row r="67" spans="1:7" x14ac:dyDescent="0.2">
      <c r="A67" s="36" t="s">
        <v>67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f t="shared" si="1"/>
        <v>0</v>
      </c>
    </row>
    <row r="68" spans="1:7" x14ac:dyDescent="0.2">
      <c r="A68" s="36" t="s">
        <v>68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f t="shared" si="1"/>
        <v>0</v>
      </c>
    </row>
    <row r="69" spans="1:7" x14ac:dyDescent="0.2">
      <c r="A69" s="39" t="s">
        <v>69</v>
      </c>
      <c r="B69" s="6">
        <f>SUM(B70:B76)</f>
        <v>0</v>
      </c>
      <c r="C69" s="6">
        <f t="shared" ref="C69:F69" si="9">SUM(C70:C76)</f>
        <v>0</v>
      </c>
      <c r="D69" s="6">
        <f t="shared" si="9"/>
        <v>0</v>
      </c>
      <c r="E69" s="6">
        <f t="shared" si="9"/>
        <v>0</v>
      </c>
      <c r="F69" s="6">
        <f t="shared" si="9"/>
        <v>0</v>
      </c>
      <c r="G69" s="6">
        <f t="shared" si="1"/>
        <v>0</v>
      </c>
    </row>
    <row r="70" spans="1:7" x14ac:dyDescent="0.2">
      <c r="A70" s="36" t="s">
        <v>70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f t="shared" si="1"/>
        <v>0</v>
      </c>
    </row>
    <row r="71" spans="1:7" x14ac:dyDescent="0.2">
      <c r="A71" s="36" t="s">
        <v>71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f t="shared" ref="G71:G75" si="10">D71-E71</f>
        <v>0</v>
      </c>
    </row>
    <row r="72" spans="1:7" x14ac:dyDescent="0.2">
      <c r="A72" s="36" t="s">
        <v>72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f t="shared" si="10"/>
        <v>0</v>
      </c>
    </row>
    <row r="73" spans="1:7" x14ac:dyDescent="0.2">
      <c r="A73" s="36" t="s">
        <v>73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f t="shared" si="10"/>
        <v>0</v>
      </c>
    </row>
    <row r="74" spans="1:7" x14ac:dyDescent="0.2">
      <c r="A74" s="36" t="s">
        <v>74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f t="shared" si="10"/>
        <v>0</v>
      </c>
    </row>
    <row r="75" spans="1:7" x14ac:dyDescent="0.2">
      <c r="A75" s="36" t="s">
        <v>75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f t="shared" si="10"/>
        <v>0</v>
      </c>
    </row>
    <row r="76" spans="1:7" x14ac:dyDescent="0.2">
      <c r="A76" s="37" t="s">
        <v>76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f>D76-E76</f>
        <v>0</v>
      </c>
    </row>
    <row r="77" spans="1:7" x14ac:dyDescent="0.2">
      <c r="A77" s="38" t="s">
        <v>77</v>
      </c>
      <c r="B77" s="8">
        <f>B5+B13+B23+B33+B43+B53+B57+B65+B69</f>
        <v>4017403856.9999995</v>
      </c>
      <c r="C77" s="8">
        <f t="shared" ref="C77:G77" si="11">C5+C13+C23+C33+C43+C53+C57+C65+C69</f>
        <v>286016904.92000002</v>
      </c>
      <c r="D77" s="8">
        <f t="shared" si="11"/>
        <v>4303420761.9200001</v>
      </c>
      <c r="E77" s="8">
        <f t="shared" si="11"/>
        <v>1728129570.8699999</v>
      </c>
      <c r="F77" s="8">
        <f t="shared" si="11"/>
        <v>1705014849.03</v>
      </c>
      <c r="G77" s="8">
        <f t="shared" si="11"/>
        <v>2575291191.0500002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showGridLines="0" workbookViewId="0">
      <selection activeCell="J12" sqref="J1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40" t="s">
        <v>128</v>
      </c>
      <c r="B1" s="41"/>
      <c r="C1" s="41"/>
      <c r="D1" s="41"/>
      <c r="E1" s="41"/>
      <c r="F1" s="41"/>
      <c r="G1" s="42"/>
    </row>
    <row r="2" spans="1:7" x14ac:dyDescent="0.2">
      <c r="A2" s="22"/>
      <c r="B2" s="25" t="s">
        <v>0</v>
      </c>
      <c r="C2" s="26"/>
      <c r="D2" s="26"/>
      <c r="E2" s="26"/>
      <c r="F2" s="27"/>
      <c r="G2" s="43" t="s">
        <v>7</v>
      </c>
    </row>
    <row r="3" spans="1:7" ht="25.1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7" x14ac:dyDescent="0.2">
      <c r="A4" s="2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3"/>
      <c r="B5" s="9"/>
      <c r="C5" s="9"/>
      <c r="D5" s="9"/>
      <c r="E5" s="9"/>
      <c r="F5" s="9"/>
      <c r="G5" s="9"/>
    </row>
    <row r="6" spans="1:7" x14ac:dyDescent="0.2">
      <c r="A6" s="33" t="s">
        <v>78</v>
      </c>
      <c r="B6" s="6">
        <v>3807037226.3400097</v>
      </c>
      <c r="C6" s="6">
        <v>214398020.72000059</v>
      </c>
      <c r="D6" s="6">
        <v>4021435247.0600343</v>
      </c>
      <c r="E6" s="6">
        <v>1690812408.4500055</v>
      </c>
      <c r="F6" s="6">
        <v>1667938319.2100046</v>
      </c>
      <c r="G6" s="6">
        <f>D6-E6</f>
        <v>2330622838.6100287</v>
      </c>
    </row>
    <row r="7" spans="1:7" x14ac:dyDescent="0.2">
      <c r="A7" s="33"/>
      <c r="B7" s="6"/>
      <c r="C7" s="6"/>
      <c r="D7" s="6"/>
      <c r="E7" s="6"/>
      <c r="F7" s="6"/>
      <c r="G7" s="6"/>
    </row>
    <row r="8" spans="1:7" x14ac:dyDescent="0.2">
      <c r="A8" s="33" t="s">
        <v>79</v>
      </c>
      <c r="B8" s="6">
        <v>210366630.66</v>
      </c>
      <c r="C8" s="6">
        <v>71618884.200000018</v>
      </c>
      <c r="D8" s="6">
        <v>281985514.86000007</v>
      </c>
      <c r="E8" s="6">
        <v>37317162.420000002</v>
      </c>
      <c r="F8" s="6">
        <v>37076529.82</v>
      </c>
      <c r="G8" s="6">
        <f>D8-E8</f>
        <v>244668352.44000006</v>
      </c>
    </row>
    <row r="9" spans="1:7" x14ac:dyDescent="0.2">
      <c r="A9" s="33"/>
      <c r="B9" s="6"/>
      <c r="C9" s="6"/>
      <c r="D9" s="6"/>
      <c r="E9" s="6"/>
      <c r="F9" s="6"/>
      <c r="G9" s="6"/>
    </row>
    <row r="10" spans="1:7" x14ac:dyDescent="0.2">
      <c r="A10" s="33" t="s">
        <v>80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f>D10-E10</f>
        <v>0</v>
      </c>
    </row>
    <row r="11" spans="1:7" x14ac:dyDescent="0.2">
      <c r="A11" s="33"/>
      <c r="B11" s="6"/>
      <c r="C11" s="6"/>
      <c r="D11" s="6"/>
      <c r="E11" s="6"/>
      <c r="F11" s="6"/>
      <c r="G11" s="6"/>
    </row>
    <row r="12" spans="1:7" x14ac:dyDescent="0.2">
      <c r="A12" s="33" t="s">
        <v>41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f>D12-E12</f>
        <v>0</v>
      </c>
    </row>
    <row r="13" spans="1:7" x14ac:dyDescent="0.2">
      <c r="A13" s="33"/>
      <c r="B13" s="6"/>
      <c r="C13" s="6"/>
      <c r="D13" s="6"/>
      <c r="E13" s="6"/>
      <c r="F13" s="6"/>
      <c r="G13" s="6"/>
    </row>
    <row r="14" spans="1:7" x14ac:dyDescent="0.2">
      <c r="A14" s="33" t="s">
        <v>66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f>D14-E14</f>
        <v>0</v>
      </c>
    </row>
    <row r="15" spans="1:7" x14ac:dyDescent="0.2">
      <c r="A15" s="34"/>
      <c r="B15" s="7"/>
      <c r="C15" s="7"/>
      <c r="D15" s="7"/>
      <c r="E15" s="7"/>
      <c r="F15" s="7"/>
      <c r="G15" s="7"/>
    </row>
    <row r="16" spans="1:7" x14ac:dyDescent="0.2">
      <c r="A16" s="35" t="s">
        <v>77</v>
      </c>
      <c r="B16" s="8">
        <f>B6+B8+B10+B12+B14</f>
        <v>4017403857.0000095</v>
      </c>
      <c r="C16" s="8">
        <f t="shared" ref="C16:G16" si="0">C6+C8+C10+C12+C14</f>
        <v>286016904.92000061</v>
      </c>
      <c r="D16" s="8">
        <f t="shared" si="0"/>
        <v>4303420761.9200344</v>
      </c>
      <c r="E16" s="8">
        <f t="shared" si="0"/>
        <v>1728129570.8700056</v>
      </c>
      <c r="F16" s="8">
        <f t="shared" si="0"/>
        <v>1705014849.0300045</v>
      </c>
      <c r="G16" s="8">
        <f t="shared" si="0"/>
        <v>2575291191.0500288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showGridLines="0" topLeftCell="A6" workbookViewId="0">
      <selection activeCell="C37" sqref="C37"/>
    </sheetView>
  </sheetViews>
  <sheetFormatPr baseColWidth="10" defaultColWidth="12" defaultRowHeight="11.25" x14ac:dyDescent="0.2"/>
  <cols>
    <col min="1" max="1" width="60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40" t="s">
        <v>129</v>
      </c>
      <c r="B1" s="41"/>
      <c r="C1" s="41"/>
      <c r="D1" s="41"/>
      <c r="E1" s="41"/>
      <c r="F1" s="41"/>
      <c r="G1" s="42"/>
    </row>
    <row r="2" spans="1:7" x14ac:dyDescent="0.2">
      <c r="A2" s="12"/>
      <c r="B2" s="12"/>
      <c r="C2" s="12"/>
      <c r="D2" s="12"/>
      <c r="E2" s="12"/>
      <c r="F2" s="12"/>
      <c r="G2" s="12"/>
    </row>
    <row r="3" spans="1:7" x14ac:dyDescent="0.2">
      <c r="A3" s="22"/>
      <c r="B3" s="25" t="s">
        <v>0</v>
      </c>
      <c r="C3" s="26"/>
      <c r="D3" s="26"/>
      <c r="E3" s="26"/>
      <c r="F3" s="27"/>
      <c r="G3" s="43" t="s">
        <v>7</v>
      </c>
    </row>
    <row r="4" spans="1:7" ht="25.15" customHeight="1" x14ac:dyDescent="0.2">
      <c r="A4" s="2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4"/>
    </row>
    <row r="5" spans="1:7" x14ac:dyDescent="0.2">
      <c r="A5" s="24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1"/>
      <c r="B6" s="17"/>
      <c r="C6" s="17"/>
      <c r="D6" s="17"/>
      <c r="E6" s="17"/>
      <c r="F6" s="17"/>
      <c r="G6" s="17"/>
    </row>
    <row r="7" spans="1:7" x14ac:dyDescent="0.2">
      <c r="A7" s="29" t="s">
        <v>131</v>
      </c>
      <c r="B7" s="6">
        <v>1811001997.0000002</v>
      </c>
      <c r="C7" s="6">
        <v>-89765077.740000054</v>
      </c>
      <c r="D7" s="6">
        <v>1721236919.2600026</v>
      </c>
      <c r="E7" s="6">
        <v>560421208.72000027</v>
      </c>
      <c r="F7" s="6">
        <v>546608541.03000033</v>
      </c>
      <c r="G7" s="6">
        <f>D7-E7</f>
        <v>1160815710.5400023</v>
      </c>
    </row>
    <row r="8" spans="1:7" x14ac:dyDescent="0.2">
      <c r="A8" s="29" t="s">
        <v>132</v>
      </c>
      <c r="B8" s="6">
        <v>897520292.7700001</v>
      </c>
      <c r="C8" s="6">
        <v>158417776.84999973</v>
      </c>
      <c r="D8" s="6">
        <v>1055938069.6199999</v>
      </c>
      <c r="E8" s="6">
        <v>484434133.95000017</v>
      </c>
      <c r="F8" s="6">
        <v>481108223.58000016</v>
      </c>
      <c r="G8" s="6">
        <f t="shared" ref="G8:G12" si="0">D8-E8</f>
        <v>571503935.66999972</v>
      </c>
    </row>
    <row r="9" spans="1:7" x14ac:dyDescent="0.2">
      <c r="A9" s="29" t="s">
        <v>133</v>
      </c>
      <c r="B9" s="6">
        <v>370119988.99000007</v>
      </c>
      <c r="C9" s="6">
        <v>61918289.380000018</v>
      </c>
      <c r="D9" s="6">
        <v>432038278.36999923</v>
      </c>
      <c r="E9" s="6">
        <v>189365864.64999989</v>
      </c>
      <c r="F9" s="6">
        <v>187595940.64999989</v>
      </c>
      <c r="G9" s="6">
        <f t="shared" si="0"/>
        <v>242672413.71999934</v>
      </c>
    </row>
    <row r="10" spans="1:7" x14ac:dyDescent="0.2">
      <c r="A10" s="29" t="s">
        <v>134</v>
      </c>
      <c r="B10" s="6">
        <v>316700751.79999977</v>
      </c>
      <c r="C10" s="6">
        <v>68805697.800000012</v>
      </c>
      <c r="D10" s="6">
        <v>385506449.5999999</v>
      </c>
      <c r="E10" s="6">
        <v>174605298.52000001</v>
      </c>
      <c r="F10" s="6">
        <v>173053055.05999994</v>
      </c>
      <c r="G10" s="6">
        <f t="shared" si="0"/>
        <v>210901151.07999989</v>
      </c>
    </row>
    <row r="11" spans="1:7" x14ac:dyDescent="0.2">
      <c r="A11" s="29" t="s">
        <v>135</v>
      </c>
      <c r="B11" s="6">
        <v>216780096.69000009</v>
      </c>
      <c r="C11" s="6">
        <v>39856538.700000063</v>
      </c>
      <c r="D11" s="6">
        <v>256636635.3899999</v>
      </c>
      <c r="E11" s="6">
        <v>112459339.21999997</v>
      </c>
      <c r="F11" s="6">
        <v>111761465.11999997</v>
      </c>
      <c r="G11" s="6">
        <f t="shared" si="0"/>
        <v>144177296.16999993</v>
      </c>
    </row>
    <row r="12" spans="1:7" x14ac:dyDescent="0.2">
      <c r="A12" s="29" t="s">
        <v>136</v>
      </c>
      <c r="B12" s="6">
        <v>405280729.74999982</v>
      </c>
      <c r="C12" s="6">
        <v>46783679.929999948</v>
      </c>
      <c r="D12" s="6">
        <v>452064409.67999977</v>
      </c>
      <c r="E12" s="6">
        <v>206843725.81000012</v>
      </c>
      <c r="F12" s="6">
        <v>204887623.59000012</v>
      </c>
      <c r="G12" s="6">
        <f t="shared" si="0"/>
        <v>245220683.86999965</v>
      </c>
    </row>
    <row r="13" spans="1:7" x14ac:dyDescent="0.2">
      <c r="A13" s="29"/>
      <c r="B13" s="6"/>
      <c r="C13" s="6"/>
      <c r="D13" s="6"/>
      <c r="E13" s="6"/>
      <c r="F13" s="6"/>
      <c r="G13" s="6"/>
    </row>
    <row r="14" spans="1:7" x14ac:dyDescent="0.2">
      <c r="A14" s="29"/>
      <c r="B14" s="6"/>
      <c r="C14" s="6"/>
      <c r="D14" s="6"/>
      <c r="E14" s="6"/>
      <c r="F14" s="6"/>
      <c r="G14" s="6"/>
    </row>
    <row r="15" spans="1:7" x14ac:dyDescent="0.2">
      <c r="A15" s="29"/>
      <c r="B15" s="7"/>
      <c r="C15" s="7"/>
      <c r="D15" s="7"/>
      <c r="E15" s="7"/>
      <c r="F15" s="7"/>
      <c r="G15" s="7"/>
    </row>
    <row r="16" spans="1:7" x14ac:dyDescent="0.2">
      <c r="A16" s="30" t="s">
        <v>77</v>
      </c>
      <c r="B16" s="10">
        <f>SUM(B7:B15)</f>
        <v>4017403857.0000005</v>
      </c>
      <c r="C16" s="10">
        <f t="shared" ref="C16:G16" si="1">SUM(C7:C15)</f>
        <v>286016904.91999972</v>
      </c>
      <c r="D16" s="10">
        <f t="shared" si="1"/>
        <v>4303420761.920001</v>
      </c>
      <c r="E16" s="10">
        <f t="shared" si="1"/>
        <v>1728129570.8700006</v>
      </c>
      <c r="F16" s="10">
        <f t="shared" si="1"/>
        <v>1705014849.0300004</v>
      </c>
      <c r="G16" s="10">
        <f t="shared" si="1"/>
        <v>2575291191.0500011</v>
      </c>
    </row>
    <row r="19" spans="1:7" ht="45" customHeight="1" x14ac:dyDescent="0.2">
      <c r="A19" s="40" t="s">
        <v>130</v>
      </c>
      <c r="B19" s="41"/>
      <c r="C19" s="41"/>
      <c r="D19" s="41"/>
      <c r="E19" s="41"/>
      <c r="F19" s="41"/>
      <c r="G19" s="42"/>
    </row>
    <row r="21" spans="1:7" x14ac:dyDescent="0.2">
      <c r="A21" s="22"/>
      <c r="B21" s="25" t="s">
        <v>0</v>
      </c>
      <c r="C21" s="26"/>
      <c r="D21" s="26"/>
      <c r="E21" s="26"/>
      <c r="F21" s="27"/>
      <c r="G21" s="43" t="s">
        <v>7</v>
      </c>
    </row>
    <row r="22" spans="1:7" ht="22.5" x14ac:dyDescent="0.2">
      <c r="A22" s="23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44"/>
    </row>
    <row r="23" spans="1:7" x14ac:dyDescent="0.2">
      <c r="A23" s="24"/>
      <c r="B23" s="4">
        <v>1</v>
      </c>
      <c r="C23" s="4">
        <v>2</v>
      </c>
      <c r="D23" s="4" t="s">
        <v>8</v>
      </c>
      <c r="E23" s="4">
        <v>4</v>
      </c>
      <c r="F23" s="4">
        <v>5</v>
      </c>
      <c r="G23" s="4" t="s">
        <v>9</v>
      </c>
    </row>
    <row r="24" spans="1:7" x14ac:dyDescent="0.2">
      <c r="A24" s="13"/>
      <c r="B24" s="14"/>
      <c r="C24" s="14"/>
      <c r="D24" s="14"/>
      <c r="E24" s="14"/>
      <c r="F24" s="14"/>
      <c r="G24" s="14"/>
    </row>
    <row r="25" spans="1:7" x14ac:dyDescent="0.2">
      <c r="A25" s="29" t="s">
        <v>81</v>
      </c>
      <c r="B25" s="15"/>
      <c r="C25" s="15"/>
      <c r="D25" s="15"/>
      <c r="E25" s="15"/>
      <c r="F25" s="15"/>
      <c r="G25" s="15"/>
    </row>
    <row r="26" spans="1:7" x14ac:dyDescent="0.2">
      <c r="A26" s="29" t="s">
        <v>82</v>
      </c>
      <c r="B26" s="15"/>
      <c r="C26" s="15"/>
      <c r="D26" s="15"/>
      <c r="E26" s="15"/>
      <c r="F26" s="15"/>
      <c r="G26" s="15"/>
    </row>
    <row r="27" spans="1:7" x14ac:dyDescent="0.2">
      <c r="A27" s="29" t="s">
        <v>83</v>
      </c>
      <c r="B27" s="15"/>
      <c r="C27" s="15"/>
      <c r="D27" s="15"/>
      <c r="E27" s="15"/>
      <c r="F27" s="15"/>
      <c r="G27" s="15"/>
    </row>
    <row r="28" spans="1:7" x14ac:dyDescent="0.2">
      <c r="A28" s="29" t="s">
        <v>84</v>
      </c>
      <c r="B28" s="15">
        <v>4017403856.9999995</v>
      </c>
      <c r="C28" s="15">
        <v>286016904.92000002</v>
      </c>
      <c r="D28" s="15">
        <v>4303420761.9200001</v>
      </c>
      <c r="E28" s="15">
        <v>1728129570.8699999</v>
      </c>
      <c r="F28" s="15">
        <v>1705014849.03</v>
      </c>
      <c r="G28" s="15">
        <v>2575291191.0500002</v>
      </c>
    </row>
    <row r="29" spans="1:7" x14ac:dyDescent="0.2">
      <c r="A29" s="2"/>
      <c r="B29" s="16"/>
      <c r="C29" s="16"/>
      <c r="D29" s="16"/>
      <c r="E29" s="16"/>
      <c r="F29" s="16"/>
      <c r="G29" s="16"/>
    </row>
    <row r="30" spans="1:7" x14ac:dyDescent="0.2">
      <c r="A30" s="30" t="s">
        <v>77</v>
      </c>
      <c r="B30" s="10">
        <v>4017403856.9999995</v>
      </c>
      <c r="C30" s="10">
        <v>286016904.92000002</v>
      </c>
      <c r="D30" s="10">
        <v>4303420761.9200001</v>
      </c>
      <c r="E30" s="10">
        <v>1728129570.8699999</v>
      </c>
      <c r="F30" s="10">
        <v>1705014849.03</v>
      </c>
      <c r="G30" s="10">
        <v>2575291191.0500002</v>
      </c>
    </row>
    <row r="33" spans="1:7" ht="45" customHeight="1" x14ac:dyDescent="0.2">
      <c r="A33" s="40" t="s">
        <v>138</v>
      </c>
      <c r="B33" s="41"/>
      <c r="C33" s="41"/>
      <c r="D33" s="41"/>
      <c r="E33" s="41"/>
      <c r="F33" s="41"/>
      <c r="G33" s="42"/>
    </row>
    <row r="34" spans="1:7" x14ac:dyDescent="0.2">
      <c r="A34" s="22"/>
      <c r="B34" s="25" t="s">
        <v>0</v>
      </c>
      <c r="C34" s="26"/>
      <c r="D34" s="26"/>
      <c r="E34" s="26"/>
      <c r="F34" s="27"/>
      <c r="G34" s="43" t="s">
        <v>7</v>
      </c>
    </row>
    <row r="35" spans="1:7" ht="22.5" x14ac:dyDescent="0.2">
      <c r="A35" s="23" t="s">
        <v>1</v>
      </c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44"/>
    </row>
    <row r="36" spans="1:7" x14ac:dyDescent="0.2">
      <c r="A36" s="24"/>
      <c r="B36" s="4">
        <v>1</v>
      </c>
      <c r="C36" s="4">
        <v>2</v>
      </c>
      <c r="D36" s="4" t="s">
        <v>8</v>
      </c>
      <c r="E36" s="4">
        <v>4</v>
      </c>
      <c r="F36" s="4">
        <v>5</v>
      </c>
      <c r="G36" s="4" t="s">
        <v>9</v>
      </c>
    </row>
    <row r="37" spans="1:7" x14ac:dyDescent="0.2">
      <c r="A37" s="13"/>
      <c r="B37" s="14"/>
      <c r="C37" s="14"/>
      <c r="D37" s="14"/>
      <c r="E37" s="14"/>
      <c r="F37" s="14"/>
      <c r="G37" s="14"/>
    </row>
    <row r="38" spans="1:7" ht="22.5" x14ac:dyDescent="0.2">
      <c r="A38" s="31" t="s">
        <v>85</v>
      </c>
      <c r="B38" s="15"/>
      <c r="C38" s="15"/>
      <c r="D38" s="15"/>
      <c r="E38" s="15"/>
      <c r="F38" s="15"/>
      <c r="G38" s="15"/>
    </row>
    <row r="39" spans="1:7" x14ac:dyDescent="0.2">
      <c r="A39" s="31"/>
      <c r="B39" s="15"/>
      <c r="C39" s="15"/>
      <c r="D39" s="15"/>
      <c r="E39" s="15"/>
      <c r="F39" s="15"/>
      <c r="G39" s="15"/>
    </row>
    <row r="40" spans="1:7" x14ac:dyDescent="0.2">
      <c r="A40" s="31" t="s">
        <v>86</v>
      </c>
      <c r="B40" s="15"/>
      <c r="C40" s="15"/>
      <c r="D40" s="15"/>
      <c r="E40" s="15"/>
      <c r="F40" s="15"/>
      <c r="G40" s="15"/>
    </row>
    <row r="41" spans="1:7" x14ac:dyDescent="0.2">
      <c r="A41" s="31"/>
      <c r="B41" s="15"/>
      <c r="C41" s="15"/>
      <c r="D41" s="15"/>
      <c r="E41" s="15"/>
      <c r="F41" s="15"/>
      <c r="G41" s="15"/>
    </row>
    <row r="42" spans="1:7" ht="22.5" x14ac:dyDescent="0.2">
      <c r="A42" s="31" t="s">
        <v>87</v>
      </c>
      <c r="B42" s="15"/>
      <c r="C42" s="15"/>
      <c r="D42" s="15"/>
      <c r="E42" s="15"/>
      <c r="F42" s="15"/>
      <c r="G42" s="15"/>
    </row>
    <row r="43" spans="1:7" x14ac:dyDescent="0.2">
      <c r="A43" s="31"/>
      <c r="B43" s="15"/>
      <c r="C43" s="15"/>
      <c r="D43" s="15"/>
      <c r="E43" s="15"/>
      <c r="F43" s="15"/>
      <c r="G43" s="15"/>
    </row>
    <row r="44" spans="1:7" ht="22.5" x14ac:dyDescent="0.2">
      <c r="A44" s="31" t="s">
        <v>88</v>
      </c>
      <c r="B44" s="15"/>
      <c r="C44" s="15"/>
      <c r="D44" s="15"/>
      <c r="E44" s="15"/>
      <c r="F44" s="15"/>
      <c r="G44" s="15"/>
    </row>
    <row r="45" spans="1:7" x14ac:dyDescent="0.2">
      <c r="A45" s="31"/>
      <c r="B45" s="15"/>
      <c r="C45" s="15"/>
      <c r="D45" s="15"/>
      <c r="E45" s="15"/>
      <c r="F45" s="15"/>
      <c r="G45" s="15"/>
    </row>
    <row r="46" spans="1:7" ht="22.5" x14ac:dyDescent="0.2">
      <c r="A46" s="31" t="s">
        <v>89</v>
      </c>
      <c r="B46" s="15"/>
      <c r="C46" s="15"/>
      <c r="D46" s="15"/>
      <c r="E46" s="15"/>
      <c r="F46" s="15"/>
      <c r="G46" s="15"/>
    </row>
    <row r="47" spans="1:7" x14ac:dyDescent="0.2">
      <c r="A47" s="31"/>
      <c r="B47" s="15"/>
      <c r="C47" s="15"/>
      <c r="D47" s="15"/>
      <c r="E47" s="15"/>
      <c r="F47" s="15"/>
      <c r="G47" s="15"/>
    </row>
    <row r="48" spans="1:7" ht="22.5" x14ac:dyDescent="0.2">
      <c r="A48" s="31" t="s">
        <v>90</v>
      </c>
      <c r="B48" s="15"/>
      <c r="C48" s="15"/>
      <c r="D48" s="15"/>
      <c r="E48" s="15"/>
      <c r="F48" s="15"/>
      <c r="G48" s="15"/>
    </row>
    <row r="49" spans="1:7" x14ac:dyDescent="0.2">
      <c r="A49" s="31"/>
      <c r="B49" s="15"/>
      <c r="C49" s="15"/>
      <c r="D49" s="15"/>
      <c r="E49" s="15"/>
      <c r="F49" s="15"/>
      <c r="G49" s="15"/>
    </row>
    <row r="50" spans="1:7" ht="22.5" x14ac:dyDescent="0.2">
      <c r="A50" s="31" t="s">
        <v>91</v>
      </c>
      <c r="B50" s="15"/>
      <c r="C50" s="15"/>
      <c r="D50" s="15"/>
      <c r="E50" s="15"/>
      <c r="F50" s="15"/>
      <c r="G50" s="15"/>
    </row>
    <row r="51" spans="1:7" x14ac:dyDescent="0.2">
      <c r="A51" s="32"/>
      <c r="B51" s="16"/>
      <c r="C51" s="16"/>
      <c r="D51" s="16"/>
      <c r="E51" s="16"/>
      <c r="F51" s="16"/>
      <c r="G51" s="16"/>
    </row>
    <row r="52" spans="1:7" x14ac:dyDescent="0.2">
      <c r="A52" s="21" t="s">
        <v>77</v>
      </c>
      <c r="B52" s="10"/>
      <c r="C52" s="10"/>
      <c r="D52" s="10"/>
      <c r="E52" s="10"/>
      <c r="F52" s="10"/>
      <c r="G52" s="10"/>
    </row>
  </sheetData>
  <sheetProtection formatCells="0" formatColumns="0" formatRows="0" insertRows="0" deleteRows="0" autoFilter="0"/>
  <mergeCells count="6">
    <mergeCell ref="G3:G4"/>
    <mergeCell ref="G21:G22"/>
    <mergeCell ref="G34:G35"/>
    <mergeCell ref="A1:G1"/>
    <mergeCell ref="A19:G19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showGridLines="0" tabSelected="1" workbookViewId="0">
      <selection activeCell="K14" sqref="K14"/>
    </sheetView>
  </sheetViews>
  <sheetFormatPr baseColWidth="10" defaultColWidth="12" defaultRowHeight="11.25" x14ac:dyDescent="0.2"/>
  <cols>
    <col min="1" max="1" width="65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40" t="s">
        <v>139</v>
      </c>
      <c r="B1" s="45"/>
      <c r="C1" s="45"/>
      <c r="D1" s="45"/>
      <c r="E1" s="45"/>
      <c r="F1" s="45"/>
      <c r="G1" s="46"/>
    </row>
    <row r="2" spans="1:7" x14ac:dyDescent="0.2">
      <c r="A2" s="22"/>
      <c r="B2" s="25" t="s">
        <v>0</v>
      </c>
      <c r="C2" s="26"/>
      <c r="D2" s="26"/>
      <c r="E2" s="26"/>
      <c r="F2" s="27"/>
      <c r="G2" s="43" t="s">
        <v>7</v>
      </c>
    </row>
    <row r="3" spans="1:7" ht="25.1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7" x14ac:dyDescent="0.2">
      <c r="A4" s="2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0"/>
      <c r="B5" s="5"/>
      <c r="C5" s="5"/>
      <c r="D5" s="5"/>
      <c r="E5" s="5"/>
      <c r="F5" s="5"/>
      <c r="G5" s="5"/>
    </row>
    <row r="6" spans="1:7" x14ac:dyDescent="0.2">
      <c r="A6" s="18" t="s">
        <v>92</v>
      </c>
      <c r="B6" s="6">
        <f>SUM(B7:B14)</f>
        <v>0</v>
      </c>
      <c r="C6" s="6">
        <f t="shared" ref="C6:F6" si="0">SUM(C7:C14)</f>
        <v>0</v>
      </c>
      <c r="D6" s="6">
        <f t="shared" si="0"/>
        <v>0</v>
      </c>
      <c r="E6" s="6">
        <f t="shared" si="0"/>
        <v>0</v>
      </c>
      <c r="F6" s="6">
        <f t="shared" si="0"/>
        <v>0</v>
      </c>
      <c r="G6" s="6">
        <f>D6-E6</f>
        <v>0</v>
      </c>
    </row>
    <row r="7" spans="1:7" x14ac:dyDescent="0.2">
      <c r="A7" s="28" t="s">
        <v>93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f t="shared" ref="G7:G14" si="1">D7-E7</f>
        <v>0</v>
      </c>
    </row>
    <row r="8" spans="1:7" x14ac:dyDescent="0.2">
      <c r="A8" s="28" t="s">
        <v>94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f t="shared" si="1"/>
        <v>0</v>
      </c>
    </row>
    <row r="9" spans="1:7" x14ac:dyDescent="0.2">
      <c r="A9" s="28" t="s">
        <v>95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28" t="s">
        <v>96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28" t="s">
        <v>97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28" t="s">
        <v>98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28" t="s">
        <v>99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f t="shared" si="1"/>
        <v>0</v>
      </c>
    </row>
    <row r="14" spans="1:7" x14ac:dyDescent="0.2">
      <c r="A14" s="28" t="s">
        <v>36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f t="shared" si="1"/>
        <v>0</v>
      </c>
    </row>
    <row r="15" spans="1:7" x14ac:dyDescent="0.2">
      <c r="A15" s="19"/>
      <c r="B15" s="6"/>
      <c r="C15" s="6"/>
      <c r="D15" s="6"/>
      <c r="E15" s="6"/>
      <c r="F15" s="6"/>
      <c r="G15" s="6"/>
    </row>
    <row r="16" spans="1:7" x14ac:dyDescent="0.2">
      <c r="A16" s="18" t="s">
        <v>100</v>
      </c>
      <c r="B16" s="6">
        <f>SUM(B17:B23)</f>
        <v>3769878577.6400051</v>
      </c>
      <c r="C16" s="6">
        <f t="shared" ref="C16:F16" si="2">SUM(C17:C23)</f>
        <v>208457644.4900004</v>
      </c>
      <c r="D16" s="6">
        <f t="shared" si="2"/>
        <v>3978336222.1300192</v>
      </c>
      <c r="E16" s="6">
        <f t="shared" si="2"/>
        <v>1635145759.0600021</v>
      </c>
      <c r="F16" s="6">
        <f t="shared" si="2"/>
        <v>1613732908.1800027</v>
      </c>
      <c r="G16" s="6">
        <f>D16-E16</f>
        <v>2343190463.0700169</v>
      </c>
    </row>
    <row r="17" spans="1:7" x14ac:dyDescent="0.2">
      <c r="A17" s="28" t="s">
        <v>101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ref="G17:G20" si="3">D17-E17</f>
        <v>0</v>
      </c>
    </row>
    <row r="18" spans="1:7" x14ac:dyDescent="0.2">
      <c r="A18" s="28" t="s">
        <v>102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f t="shared" si="3"/>
        <v>0</v>
      </c>
    </row>
    <row r="19" spans="1:7" x14ac:dyDescent="0.2">
      <c r="A19" s="28" t="s">
        <v>103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f t="shared" si="3"/>
        <v>0</v>
      </c>
    </row>
    <row r="20" spans="1:7" x14ac:dyDescent="0.2">
      <c r="A20" s="28" t="s">
        <v>104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f t="shared" si="3"/>
        <v>0</v>
      </c>
    </row>
    <row r="21" spans="1:7" x14ac:dyDescent="0.2">
      <c r="A21" s="28" t="s">
        <v>105</v>
      </c>
      <c r="B21" s="6">
        <v>3769878577.6400051</v>
      </c>
      <c r="C21" s="6">
        <v>208457644.4900004</v>
      </c>
      <c r="D21" s="6">
        <v>3978336222.1300192</v>
      </c>
      <c r="E21" s="6">
        <v>1635145759.0600021</v>
      </c>
      <c r="F21" s="6">
        <v>1613732908.1800027</v>
      </c>
      <c r="G21" s="6">
        <f>D21-E21</f>
        <v>2343190463.0700169</v>
      </c>
    </row>
    <row r="22" spans="1:7" x14ac:dyDescent="0.2">
      <c r="A22" s="28" t="s">
        <v>106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f t="shared" ref="G22:G23" si="4">D22-E22</f>
        <v>0</v>
      </c>
    </row>
    <row r="23" spans="1:7" x14ac:dyDescent="0.2">
      <c r="A23" s="28" t="s">
        <v>107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19"/>
      <c r="B24" s="6"/>
      <c r="C24" s="6"/>
      <c r="D24" s="6"/>
      <c r="E24" s="6"/>
      <c r="F24" s="6"/>
      <c r="G24" s="6"/>
    </row>
    <row r="25" spans="1:7" x14ac:dyDescent="0.2">
      <c r="A25" s="18" t="s">
        <v>108</v>
      </c>
      <c r="B25" s="6">
        <f>SUM(B26:B34)</f>
        <v>247525279.36000028</v>
      </c>
      <c r="C25" s="6">
        <f t="shared" ref="C25:F25" si="5">SUM(C26:C34)</f>
        <v>77559260.430000052</v>
      </c>
      <c r="D25" s="6">
        <f t="shared" si="5"/>
        <v>325084539.79000056</v>
      </c>
      <c r="E25" s="6">
        <f t="shared" si="5"/>
        <v>92983811.809999958</v>
      </c>
      <c r="F25" s="6">
        <f t="shared" si="5"/>
        <v>91281940.849999905</v>
      </c>
      <c r="G25" s="6">
        <f>D25-E25</f>
        <v>232100727.98000062</v>
      </c>
    </row>
    <row r="26" spans="1:7" x14ac:dyDescent="0.2">
      <c r="A26" s="28" t="s">
        <v>109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f t="shared" ref="G26:G34" si="6">D26-E26</f>
        <v>0</v>
      </c>
    </row>
    <row r="27" spans="1:7" x14ac:dyDescent="0.2">
      <c r="A27" s="28" t="s">
        <v>110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f t="shared" si="6"/>
        <v>0</v>
      </c>
    </row>
    <row r="28" spans="1:7" x14ac:dyDescent="0.2">
      <c r="A28" s="28" t="s">
        <v>111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f t="shared" si="6"/>
        <v>0</v>
      </c>
    </row>
    <row r="29" spans="1:7" x14ac:dyDescent="0.2">
      <c r="A29" s="28" t="s">
        <v>112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f t="shared" si="6"/>
        <v>0</v>
      </c>
    </row>
    <row r="30" spans="1:7" x14ac:dyDescent="0.2">
      <c r="A30" s="28" t="s">
        <v>113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f t="shared" si="6"/>
        <v>0</v>
      </c>
    </row>
    <row r="31" spans="1:7" x14ac:dyDescent="0.2">
      <c r="A31" s="28" t="s">
        <v>114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f t="shared" si="6"/>
        <v>0</v>
      </c>
    </row>
    <row r="32" spans="1:7" x14ac:dyDescent="0.2">
      <c r="A32" s="28" t="s">
        <v>115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f t="shared" si="6"/>
        <v>0</v>
      </c>
    </row>
    <row r="33" spans="1:7" x14ac:dyDescent="0.2">
      <c r="A33" s="28" t="s">
        <v>116</v>
      </c>
      <c r="B33" s="6">
        <v>247525279.36000028</v>
      </c>
      <c r="C33" s="6">
        <v>77559260.430000052</v>
      </c>
      <c r="D33" s="6">
        <v>325084539.79000056</v>
      </c>
      <c r="E33" s="6">
        <v>92983811.809999958</v>
      </c>
      <c r="F33" s="6">
        <v>91281940.849999905</v>
      </c>
      <c r="G33" s="6">
        <f t="shared" si="6"/>
        <v>232100727.98000062</v>
      </c>
    </row>
    <row r="34" spans="1:7" x14ac:dyDescent="0.2">
      <c r="A34" s="28" t="s">
        <v>117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f t="shared" si="6"/>
        <v>0</v>
      </c>
    </row>
    <row r="35" spans="1:7" x14ac:dyDescent="0.2">
      <c r="A35" s="19"/>
      <c r="B35" s="6"/>
      <c r="C35" s="6"/>
      <c r="D35" s="6"/>
      <c r="E35" s="6"/>
      <c r="F35" s="6"/>
      <c r="G35" s="6"/>
    </row>
    <row r="36" spans="1:7" x14ac:dyDescent="0.2">
      <c r="A36" s="18" t="s">
        <v>118</v>
      </c>
      <c r="B36" s="6">
        <f>SUM(B37:B40)</f>
        <v>0</v>
      </c>
      <c r="C36" s="6">
        <f t="shared" ref="C36:F36" si="7">SUM(C37:C40)</f>
        <v>0</v>
      </c>
      <c r="D36" s="6">
        <f t="shared" si="7"/>
        <v>0</v>
      </c>
      <c r="E36" s="6">
        <f t="shared" si="7"/>
        <v>0</v>
      </c>
      <c r="F36" s="6">
        <f t="shared" si="7"/>
        <v>0</v>
      </c>
      <c r="G36" s="6">
        <f>D36-E36</f>
        <v>0</v>
      </c>
    </row>
    <row r="37" spans="1:7" x14ac:dyDescent="0.2">
      <c r="A37" s="28" t="s">
        <v>119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f t="shared" ref="G37:G40" si="8">D37-E37</f>
        <v>0</v>
      </c>
    </row>
    <row r="38" spans="1:7" ht="22.5" x14ac:dyDescent="0.2">
      <c r="A38" s="28" t="s">
        <v>120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 t="shared" si="8"/>
        <v>0</v>
      </c>
    </row>
    <row r="39" spans="1:7" x14ac:dyDescent="0.2">
      <c r="A39" s="28" t="s">
        <v>121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 t="shared" si="8"/>
        <v>0</v>
      </c>
    </row>
    <row r="40" spans="1:7" x14ac:dyDescent="0.2">
      <c r="A40" s="28" t="s">
        <v>122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f t="shared" si="8"/>
        <v>0</v>
      </c>
    </row>
    <row r="41" spans="1:7" x14ac:dyDescent="0.2">
      <c r="A41" s="19"/>
      <c r="B41" s="6"/>
      <c r="C41" s="6"/>
      <c r="D41" s="6"/>
      <c r="E41" s="6"/>
      <c r="F41" s="6"/>
      <c r="G41" s="6"/>
    </row>
    <row r="42" spans="1:7" x14ac:dyDescent="0.2">
      <c r="A42" s="21" t="s">
        <v>77</v>
      </c>
      <c r="B42" s="10">
        <f>B6+B16+B25+B36</f>
        <v>4017403857.0000052</v>
      </c>
      <c r="C42" s="10">
        <f t="shared" ref="C42:G42" si="9">C6+C16+C25+C36</f>
        <v>286016904.92000043</v>
      </c>
      <c r="D42" s="10">
        <f t="shared" si="9"/>
        <v>4303420761.9200201</v>
      </c>
      <c r="E42" s="10">
        <f t="shared" si="9"/>
        <v>1728129570.870002</v>
      </c>
      <c r="F42" s="10">
        <f t="shared" si="9"/>
        <v>1705014849.0300026</v>
      </c>
      <c r="G42" s="10">
        <f t="shared" si="9"/>
        <v>2575291191.0500174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C30751-0A0D-4099-B924-D6A8D86C4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dcterms:created xsi:type="dcterms:W3CDTF">2014-02-10T03:37:14Z</dcterms:created>
  <dcterms:modified xsi:type="dcterms:W3CDTF">2023-07-27T18:29:23Z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