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2019\ASEG\3er Trimestre\Listos\"/>
    </mc:Choice>
  </mc:AlternateContent>
  <xr:revisionPtr revIDLastSave="0" documentId="13_ncr:1_{3B9698A4-6D3F-4406-BAFE-A9D46DE551E8}" xr6:coauthVersionLast="41" xr6:coauthVersionMax="41" xr10:uidLastSave="{00000000-0000-0000-0000-000000000000}"/>
  <bookViews>
    <workbookView xWindow="-120" yWindow="-120" windowWidth="29040" windowHeight="15840" tabRatio="863" activeTab="7" xr2:uid="{00000000-000D-0000-FFFF-FFFF00000000}"/>
  </bookViews>
  <sheets>
    <sheet name="Notas a los Edos Financieros" sheetId="1" r:id="rId1"/>
    <sheet name="ESF" sheetId="59" r:id="rId2"/>
    <sheet name="ESF (I)" sheetId="2" state="hidden" r:id="rId3"/>
    <sheet name="ACT" sheetId="60" r:id="rId4"/>
    <sheet name="ACT (I)" sheetId="16" state="hidden" r:id="rId5"/>
    <sheet name="VHP" sheetId="61" r:id="rId6"/>
    <sheet name="VHP (I)" sheetId="19" state="hidden" r:id="rId7"/>
    <sheet name="EFE" sheetId="62" r:id="rId8"/>
    <sheet name="EFE (I)" sheetId="21" state="hidden" r:id="rId9"/>
    <sheet name="Conciliacion_Ig" sheetId="63" r:id="rId10"/>
    <sheet name="Conciliacion_Eg" sheetId="64" r:id="rId11"/>
    <sheet name="Memoria" sheetId="65" r:id="rId12"/>
    <sheet name="Memoria (II)" sheetId="66" r:id="rId13"/>
    <sheet name="Memoria (I)" sheetId="23" state="hidden" r:id="rId14"/>
  </sheets>
  <definedNames>
    <definedName name="_xlnm._FilterDatabase" localSheetId="3" hidden="1">ACT!$A$7:$E$220</definedName>
    <definedName name="_xlnm.Print_Area" localSheetId="11">Memoria!$A$1:$J$47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63" l="1"/>
  <c r="D39" i="66"/>
  <c r="C39" i="64"/>
  <c r="C30" i="64"/>
  <c r="C7" i="64"/>
  <c r="C20" i="62"/>
  <c r="C15" i="62"/>
  <c r="D111" i="59"/>
  <c r="D101" i="59"/>
  <c r="C20" i="63"/>
  <c r="D79" i="62"/>
  <c r="D78" i="62"/>
  <c r="D69" i="62"/>
  <c r="D59" i="62"/>
  <c r="D47" i="62"/>
  <c r="C59" i="62"/>
  <c r="C56" i="62"/>
  <c r="C47" i="62"/>
  <c r="C37" i="62"/>
  <c r="C28" i="62"/>
  <c r="D15" i="62"/>
  <c r="D46" i="62"/>
  <c r="C111" i="59"/>
  <c r="D72" i="59"/>
  <c r="E60" i="59"/>
  <c r="E52" i="59"/>
  <c r="D52" i="59"/>
  <c r="D60" i="59"/>
  <c r="C125" i="59"/>
  <c r="C118" i="59"/>
  <c r="C101" i="59"/>
  <c r="E78" i="59"/>
  <c r="E72" i="59"/>
  <c r="D78" i="59"/>
  <c r="C52" i="59"/>
  <c r="H3" i="65"/>
  <c r="A3" i="65"/>
  <c r="H2" i="65"/>
  <c r="H1" i="65"/>
  <c r="A1" i="65"/>
  <c r="E1" i="62"/>
  <c r="E3" i="60"/>
  <c r="E2" i="60"/>
  <c r="E1" i="60"/>
  <c r="C78" i="59"/>
  <c r="C72" i="59"/>
  <c r="C60" i="59"/>
  <c r="E14" i="59"/>
  <c r="F14" i="59"/>
  <c r="G14" i="59"/>
  <c r="H3" i="59"/>
  <c r="E3" i="62"/>
  <c r="A3" i="59"/>
  <c r="A3" i="61"/>
  <c r="A3" i="62"/>
  <c r="H2" i="59"/>
  <c r="E2" i="61"/>
  <c r="H1" i="59"/>
  <c r="E1" i="61"/>
  <c r="A1" i="59"/>
  <c r="A1" i="61"/>
  <c r="A1" i="60"/>
  <c r="A3" i="60"/>
  <c r="E2" i="62"/>
  <c r="A1" i="62"/>
  <c r="E3" i="61"/>
  <c r="D174" i="60"/>
  <c r="D128" i="60"/>
  <c r="D185" i="60"/>
  <c r="D198" i="60"/>
  <c r="D167" i="60"/>
  <c r="D157" i="60"/>
  <c r="D107" i="60"/>
  <c r="C46" i="62"/>
  <c r="D177" i="60"/>
  <c r="D171" i="60"/>
  <c r="D164" i="60"/>
  <c r="D151" i="60"/>
  <c r="D146" i="60"/>
  <c r="D134" i="60"/>
  <c r="D201" i="60"/>
  <c r="D121" i="60"/>
  <c r="D141" i="60"/>
  <c r="D208" i="60"/>
  <c r="D144" i="60"/>
  <c r="D190" i="60"/>
  <c r="D170" i="60"/>
  <c r="D159" i="60"/>
  <c r="D210" i="60"/>
  <c r="D165" i="60"/>
  <c r="D138" i="60"/>
  <c r="D172" i="60"/>
  <c r="D187" i="60"/>
  <c r="D211" i="60"/>
  <c r="D204" i="60"/>
  <c r="D125" i="60"/>
  <c r="D101" i="60"/>
  <c r="D158" i="60"/>
  <c r="D181" i="60"/>
  <c r="D129" i="60"/>
  <c r="D152" i="60"/>
  <c r="D155" i="60"/>
  <c r="D108" i="60"/>
  <c r="D193" i="60"/>
  <c r="D113" i="60"/>
  <c r="D109" i="60"/>
  <c r="D200" i="60"/>
  <c r="D136" i="60"/>
  <c r="D166" i="60"/>
  <c r="D114" i="60"/>
  <c r="D143" i="60"/>
  <c r="D154" i="60"/>
  <c r="D149" i="60"/>
  <c r="D106" i="60"/>
  <c r="D156" i="60"/>
  <c r="D147" i="60"/>
  <c r="D205" i="60"/>
  <c r="D122" i="60"/>
  <c r="D98" i="60"/>
  <c r="D139" i="60"/>
  <c r="D217" i="60"/>
  <c r="D130" i="60"/>
  <c r="D183" i="60"/>
  <c r="D188" i="60"/>
  <c r="D216" i="60"/>
  <c r="D173" i="60"/>
  <c r="D105" i="60"/>
  <c r="D203" i="60"/>
  <c r="D192" i="60"/>
  <c r="D120" i="60"/>
  <c r="D150" i="60"/>
  <c r="D215" i="60"/>
  <c r="D135" i="60"/>
  <c r="D213" i="60"/>
  <c r="D117" i="60"/>
  <c r="D220" i="60"/>
  <c r="D148" i="60"/>
  <c r="D115" i="60"/>
  <c r="D212" i="60"/>
  <c r="D194" i="60"/>
  <c r="D132" i="60"/>
  <c r="D182" i="60"/>
  <c r="D99" i="60"/>
  <c r="D196" i="60"/>
  <c r="D145" i="60"/>
  <c r="D160" i="60"/>
  <c r="D219" i="60"/>
  <c r="D102" i="60"/>
  <c r="D209" i="60"/>
  <c r="D214" i="60"/>
  <c r="D180" i="60"/>
  <c r="D169" i="60"/>
  <c r="D111" i="60"/>
  <c r="D163" i="60"/>
  <c r="D184" i="60"/>
  <c r="D112" i="60"/>
  <c r="D126" i="60"/>
  <c r="D207" i="60"/>
  <c r="D119" i="60"/>
  <c r="D140" i="60"/>
  <c r="D162" i="60"/>
  <c r="D189" i="60"/>
  <c r="D131" i="60"/>
  <c r="D116" i="60"/>
  <c r="D218" i="60"/>
  <c r="D161" i="60"/>
  <c r="D206" i="60"/>
  <c r="D123" i="60"/>
  <c r="D176" i="60"/>
  <c r="D104" i="60"/>
  <c r="D133" i="60"/>
  <c r="D199" i="60"/>
  <c r="D110" i="60"/>
  <c r="D197" i="60"/>
  <c r="D179" i="60"/>
  <c r="D153" i="60"/>
  <c r="D168" i="60"/>
  <c r="D191" i="60"/>
  <c r="D124" i="60"/>
  <c r="D103" i="60"/>
  <c r="D202" i="60"/>
  <c r="D118" i="60"/>
  <c r="D175" i="60"/>
  <c r="D178" i="60"/>
  <c r="D142" i="60"/>
  <c r="D186" i="60"/>
  <c r="D100" i="60"/>
  <c r="D137" i="60"/>
  <c r="D127" i="60"/>
  <c r="D195" i="60"/>
</calcChain>
</file>

<file path=xl/sharedStrings.xml><?xml version="1.0" encoding="utf-8"?>
<sst xmlns="http://schemas.openxmlformats.org/spreadsheetml/2006/main" count="991" uniqueCount="654">
  <si>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</si>
  <si>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</si>
  <si>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</si>
  <si>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</si>
  <si>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</si>
  <si>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</si>
  <si>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</si>
  <si>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</si>
  <si>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</si>
  <si>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</si>
  <si>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</si>
  <si>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</si>
  <si>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</si>
  <si>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</si>
  <si>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</si>
  <si>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</si>
  <si>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</si>
  <si>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</si>
  <si>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</si>
  <si>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</si>
  <si>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</si>
  <si>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</si>
  <si>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</si>
  <si>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</si>
  <si>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</si>
  <si>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</si>
  <si>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</si>
  <si>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</si>
  <si>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</si>
  <si>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</si>
  <si>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</si>
  <si>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</si>
  <si>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</si>
  <si>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</si>
  <si>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</si>
  <si>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</si>
  <si>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</si>
  <si>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</si>
  <si>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</si>
  <si>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</si>
  <si>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</si>
  <si>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</si>
  <si>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</si>
  <si>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</si>
  <si>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</si>
  <si>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</si>
  <si>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</si>
  <si>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</si>
  <si>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</si>
  <si>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</si>
  <si>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</si>
  <si>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</si>
  <si>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</si>
  <si>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</si>
  <si>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</si>
  <si>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</si>
  <si>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</si>
  <si>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</si>
  <si>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</si>
  <si>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</si>
  <si>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</si>
  <si>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</si>
  <si>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</si>
  <si>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</si>
  <si>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</si>
  <si>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</si>
  <si>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</si>
  <si>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</si>
  <si>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</si>
  <si>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</si>
  <si>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</si>
  <si>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</si>
  <si>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</si>
  <si>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</si>
  <si>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</si>
  <si>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</si>
  <si>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</si>
  <si>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</si>
  <si>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</si>
  <si>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</si>
  <si>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</si>
  <si>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</si>
  <si>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</si>
  <si>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</si>
  <si>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</si>
  <si>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</si>
  <si>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</si>
  <si>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</si>
  <si>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</si>
  <si>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</si>
  <si>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</si>
  <si>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</si>
  <si>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</si>
  <si>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</si>
  <si>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</si>
  <si>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</si>
  <si>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</si>
  <si>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</si>
  <si>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</si>
  <si>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</si>
  <si>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</si>
  <si>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</si>
  <si>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</si>
  <si>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</si>
  <si>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</si>
  <si>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</si>
  <si>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</si>
  <si>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</si>
  <si>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</si>
  <si>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</si>
  <si>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</si>
  <si>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</si>
  <si>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</si>
  <si>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</si>
  <si>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</si>
  <si>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</si>
  <si>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</si>
  <si>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</si>
  <si>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</si>
  <si>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</si>
  <si>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</si>
  <si>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</si>
  <si>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</si>
  <si>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</si>
  <si>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</si>
  <si>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</si>
  <si>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</si>
  <si>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</si>
  <si>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</si>
  <si>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</si>
  <si>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</si>
  <si>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</si>
  <si>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</si>
  <si>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</si>
  <si>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</si>
  <si>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</si>
  <si>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</si>
  <si>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</si>
  <si>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</si>
  <si>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</si>
  <si>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</si>
  <si>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</si>
  <si>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</si>
  <si>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</si>
  <si>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</si>
  <si>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</si>
  <si>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</si>
  <si>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</si>
  <si>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</si>
  <si>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</si>
  <si>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</si>
  <si>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</si>
  <si>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</si>
  <si>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</si>
  <si>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</si>
  <si>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</si>
  <si>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</si>
  <si>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</si>
  <si>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</si>
  <si>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</si>
  <si>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</si>
  <si>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</si>
  <si>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</si>
  <si>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</si>
  <si>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</si>
  <si>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</si>
  <si>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</si>
  <si>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</si>
  <si>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</si>
  <si>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</si>
  <si>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</si>
  <si>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</si>
  <si>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</si>
  <si>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</si>
  <si>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</si>
  <si>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</si>
  <si>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</si>
  <si>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</si>
  <si>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</si>
  <si>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</si>
  <si>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</si>
  <si>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</si>
  <si>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</si>
  <si>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</si>
  <si>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</si>
  <si>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</si>
  <si>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</si>
  <si>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</si>
  <si>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</si>
  <si>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</si>
  <si>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</si>
  <si>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</si>
  <si>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</si>
  <si>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</si>
  <si>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</si>
  <si>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</si>
  <si>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</si>
  <si>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</si>
  <si>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</si>
  <si>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</si>
  <si>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</si>
  <si>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</si>
  <si>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</si>
  <si>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</si>
  <si>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</si>
  <si>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</si>
  <si>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</si>
  <si>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</si>
  <si>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</si>
  <si>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</si>
  <si>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</si>
  <si>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</si>
  <si>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</si>
  <si>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</si>
  <si>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</si>
  <si>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</si>
  <si>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</si>
  <si>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</si>
  <si>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</si>
  <si>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</si>
  <si>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</si>
  <si>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</si>
  <si>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</si>
  <si>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</si>
  <si>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</si>
  <si>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</si>
  <si>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</si>
  <si>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</si>
  <si>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</si>
  <si>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</si>
  <si>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</si>
  <si>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</si>
  <si>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</si>
  <si>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</si>
  <si>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</si>
  <si>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</si>
  <si>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</si>
  <si>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</si>
  <si>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</si>
  <si>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</si>
  <si>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</si>
  <si>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</si>
  <si>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</si>
  <si>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</si>
  <si>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</si>
  <si>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</si>
  <si>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</si>
  <si>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</si>
  <si>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</si>
  <si>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</si>
  <si>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</si>
  <si>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</si>
  <si>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</si>
  <si>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</si>
  <si>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</si>
  <si>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</si>
  <si>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</si>
  <si>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</si>
  <si>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</si>
  <si>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</si>
  <si>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</si>
  <si>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</si>
  <si>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</si>
  <si>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</si>
  <si>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</si>
  <si>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</si>
  <si>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</si>
  <si>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</si>
  <si>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</si>
  <si>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</si>
  <si>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</si>
  <si>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</si>
  <si>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</si>
  <si>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</si>
  <si>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</si>
  <si>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</si>
  <si>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</si>
  <si>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</si>
  <si>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</si>
  <si>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</si>
  <si>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</si>
  <si>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</si>
  <si>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</si>
  <si>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</si>
  <si>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</si>
  <si>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</si>
  <si>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</si>
  <si>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</si>
  <si>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</si>
  <si>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</si>
  <si>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</si>
  <si>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</si>
  <si>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</si>
  <si>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</si>
  <si>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</si>
  <si>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</si>
  <si>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</si>
  <si>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</si>
  <si>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</si>
  <si>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</si>
  <si>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</si>
  <si>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</si>
  <si>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</si>
  <si>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</si>
  <si>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</si>
  <si>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</si>
  <si>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</si>
  <si>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</si>
  <si>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</si>
  <si>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</si>
  <si>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</si>
  <si>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</si>
  <si>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</si>
  <si>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</si>
  <si>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</si>
  <si>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</si>
  <si>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</si>
  <si>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</si>
  <si>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</si>
  <si>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</si>
  <si>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</si>
  <si>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</si>
  <si>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</si>
  <si>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</si>
  <si>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</si>
  <si>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</si>
  <si>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</si>
  <si>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</si>
  <si>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</si>
  <si>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</si>
  <si>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</si>
  <si>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</si>
  <si>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</si>
  <si>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</si>
  <si>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</si>
  <si>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</si>
  <si>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</si>
  <si>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</si>
  <si>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</si>
  <si>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</si>
  <si>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</si>
  <si>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</si>
  <si>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</si>
  <si>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</si>
  <si>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</si>
  <si>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</si>
  <si>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</si>
  <si>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</si>
  <si>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</si>
  <si>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</si>
  <si>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</si>
  <si>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</si>
  <si>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</si>
  <si>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</si>
  <si>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</si>
  <si>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</si>
  <si>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</si>
  <si>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</si>
  <si>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</si>
  <si>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</si>
  <si>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</si>
  <si>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</si>
  <si>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</si>
  <si>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</si>
  <si>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</si>
  <si>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</si>
  <si>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</si>
  <si>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</si>
  <si>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</si>
  <si>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</si>
  <si>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</si>
  <si>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</si>
  <si>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</si>
  <si>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</si>
  <si>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</si>
  <si>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</si>
  <si>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</si>
  <si>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</si>
  <si>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</si>
  <si>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</si>
  <si>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</si>
  <si>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</si>
  <si>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</si>
  <si>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</si>
  <si>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</si>
  <si>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</si>
  <si>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</si>
  <si>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</si>
  <si>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</si>
  <si>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</si>
  <si>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</si>
  <si>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</si>
  <si>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</si>
  <si>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</si>
  <si>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</si>
  <si>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</si>
  <si>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</si>
  <si>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</si>
  <si>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</si>
  <si>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</si>
  <si>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</si>
  <si>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</si>
  <si>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</si>
  <si>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</si>
  <si>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</si>
  <si>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</si>
  <si>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</si>
  <si>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</si>
  <si>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</si>
  <si>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</si>
  <si>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</si>
  <si>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</si>
  <si>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</si>
  <si>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</si>
  <si>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</si>
  <si>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</si>
  <si>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</si>
  <si>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</si>
  <si>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</si>
  <si>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</si>
  <si>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</si>
  <si>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</si>
  <si>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</si>
  <si>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</si>
  <si>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</si>
  <si>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</si>
  <si>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</si>
  <si>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</si>
  <si>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</si>
  <si>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</si>
  <si>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</si>
  <si>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</si>
  <si>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</si>
  <si>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</si>
  <si>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</si>
  <si>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</si>
  <si>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</si>
  <si>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</si>
  <si>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</si>
  <si>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</si>
  <si>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</si>
  <si>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</si>
  <si>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</si>
  <si>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</si>
  <si>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</si>
  <si>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</si>
  <si>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</si>
  <si>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</si>
  <si>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</si>
  <si>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</si>
  <si>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</si>
  <si>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</si>
  <si>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</si>
  <si>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</si>
  <si>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</si>
  <si>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</si>
  <si>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</si>
  <si>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</si>
  <si>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</si>
  <si>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</si>
  <si>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</si>
  <si>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</si>
  <si>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</si>
  <si>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</si>
  <si>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</si>
  <si>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</si>
  <si>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</si>
  <si>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</si>
  <si>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</si>
  <si>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</si>
  <si>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</si>
  <si>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</si>
  <si>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</si>
  <si>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</si>
  <si>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</si>
  <si>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</si>
  <si>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</si>
  <si>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</si>
  <si>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</si>
  <si>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</si>
  <si>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</si>
  <si>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</si>
  <si>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</si>
  <si>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</si>
  <si>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</si>
  <si>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</si>
  <si>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</si>
  <si>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</si>
  <si>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</si>
  <si>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</si>
  <si>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</si>
  <si>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</si>
  <si>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</si>
  <si>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</si>
  <si>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</si>
  <si>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</si>
  <si>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</si>
  <si>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</si>
  <si>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</si>
  <si>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</si>
  <si>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</si>
  <si>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</si>
  <si>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</si>
  <si>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</si>
  <si>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</si>
  <si>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</si>
  <si>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</si>
  <si>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</si>
  <si>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</si>
  <si>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</si>
  <si>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</si>
  <si>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</si>
  <si>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</si>
  <si>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</si>
  <si>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</si>
  <si>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</si>
  <si>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</si>
  <si>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</si>
  <si>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</si>
  <si>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</si>
  <si>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</si>
  <si>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</si>
  <si>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</si>
  <si>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</si>
  <si>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</si>
  <si>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</si>
  <si>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</si>
  <si>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</si>
  <si>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</si>
  <si>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</si>
  <si>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</si>
  <si>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</si>
  <si>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</si>
  <si>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</si>
  <si>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</si>
  <si>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</si>
  <si>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</si>
  <si>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</si>
  <si>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</si>
  <si>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</si>
  <si>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</si>
  <si>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</si>
  <si>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</si>
  <si>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</si>
  <si>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</si>
  <si>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</si>
  <si>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</si>
  <si>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</si>
  <si>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</si>
  <si>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</si>
  <si>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</si>
  <si>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</si>
  <si>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</si>
  <si>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</si>
  <si>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</si>
  <si>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</si>
  <si>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</si>
  <si>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</si>
  <si>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</si>
  <si>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</si>
  <si>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</si>
  <si>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</si>
  <si>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</si>
  <si>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</si>
  <si>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</si>
  <si>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</si>
  <si>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</si>
  <si>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</si>
  <si>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</si>
  <si>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</si>
  <si>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</si>
  <si>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</si>
  <si>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</si>
  <si>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</si>
  <si>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</si>
  <si>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</si>
  <si>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</si>
  <si>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</si>
  <si>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</si>
  <si>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</si>
  <si>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</si>
  <si>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</si>
  <si>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</si>
  <si>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</si>
  <si>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</si>
  <si>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</si>
  <si>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</si>
  <si>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</si>
  <si>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</si>
  <si>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</si>
  <si>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</si>
  <si>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</si>
  <si>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</si>
  <si>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</si>
  <si>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</si>
  <si>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</si>
  <si>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</si>
  <si>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</si>
  <si>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</si>
  <si>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</si>
  <si>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</si>
  <si>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</si>
  <si>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</si>
  <si>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</si>
  <si>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</si>
  <si>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</si>
  <si>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</si>
  <si>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</si>
  <si>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</si>
  <si>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</si>
  <si>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</si>
  <si>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</si>
  <si>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</si>
  <si>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</si>
  <si>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</si>
  <si>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</si>
  <si>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</si>
  <si>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</si>
  <si>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</si>
  <si>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</si>
  <si>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</si>
  <si>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</si>
  <si>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</si>
  <si>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</si>
  <si>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</si>
  <si>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</si>
  <si>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</si>
  <si>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ESF-04 INVENTARIO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</si>
  <si>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</si>
  <si>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</si>
  <si>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</si>
  <si>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</si>
  <si>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</si>
  <si>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</si>
  <si>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</si>
  <si>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</si>
  <si>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</si>
  <si>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</si>
  <si>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</si>
  <si>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</si>
  <si>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</si>
  <si>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</si>
  <si>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</si>
  <si>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</si>
  <si>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</si>
  <si>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</si>
  <si>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Universidad de Guanajuato</t>
  </si>
  <si>
    <t>PEPS</t>
  </si>
  <si>
    <t>Lineal</t>
  </si>
  <si>
    <t>Varias tasas</t>
  </si>
  <si>
    <t>UNIVERSIDAD DE GUANAJUATO</t>
  </si>
  <si>
    <t>Bajo protesta de decir verdad declaramos que los Estados Financieros y sus notas, son razonablemente correctos y son responsabilidad del emisor.</t>
  </si>
  <si>
    <t>Correspondiente del 01 de Enero al 30 de Septiembre 2019</t>
  </si>
  <si>
    <t>Correspondiente del 1 de Enero al 30 de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</si>
</sst>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</cellStyleXfs>
  <cellXfs count="193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2" fillId="0" borderId="0" xfId="3" applyFont="1" applyAlignment="1">
      <alignment horizontal="left" wrapText="1"/>
    </xf>
    <xf numFmtId="0" fontId="12" fillId="0" borderId="16" xfId="3" applyFont="1" applyBorder="1" applyAlignment="1">
      <alignment horizontal="center" vertical="center" wrapText="1"/>
    </xf>
    <xf numFmtId="0" fontId="12" fillId="0" borderId="18" xfId="3" applyFont="1" applyBorder="1" applyAlignment="1">
      <alignment horizontal="center" vertical="center" wrapText="1"/>
    </xf>
    <xf numFmtId="0" fontId="8" fillId="0" borderId="1" xfId="4" quotePrefix="1" applyFont="1" applyBorder="1"/>
    <xf numFmtId="0" fontId="8" fillId="0" borderId="1" xfId="4" applyFont="1" applyBorder="1"/>
    <xf numFmtId="0" fontId="12" fillId="0" borderId="20" xfId="3" applyFont="1" applyBorder="1" applyAlignment="1">
      <alignment horizontal="center" vertical="center" wrapText="1"/>
    </xf>
    <xf numFmtId="0" fontId="8" fillId="0" borderId="3" xfId="4" applyFont="1" applyBorder="1"/>
    <xf numFmtId="0" fontId="12" fillId="0" borderId="21" xfId="3" applyFont="1" applyBorder="1" applyAlignment="1">
      <alignment horizontal="center" vertical="center" wrapText="1"/>
    </xf>
    <xf numFmtId="0" fontId="8" fillId="0" borderId="18" xfId="4" applyFont="1" applyBorder="1"/>
    <xf numFmtId="0" fontId="12" fillId="0" borderId="17" xfId="3" applyFont="1" applyBorder="1" applyAlignment="1">
      <alignment horizontal="left" vertical="center" wrapText="1"/>
    </xf>
    <xf numFmtId="4" fontId="12" fillId="0" borderId="17" xfId="3" applyNumberFormat="1" applyFont="1" applyBorder="1" applyAlignment="1">
      <alignment horizontal="right" wrapText="1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horizontal="right" wrapTex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2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1"/>
      <protection locked="0"/>
    </xf>
    <xf numFmtId="0" fontId="3" fillId="0" borderId="9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2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2" fillId="0" borderId="0" xfId="10" applyFont="1"/>
    <xf numFmtId="0" fontId="8" fillId="0" borderId="0" xfId="10" applyFont="1" applyAlignment="1">
      <alignment horizontal="center" vertical="center"/>
    </xf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Border="1" applyAlignment="1">
      <alignment vertical="center"/>
    </xf>
    <xf numFmtId="0" fontId="13" fillId="0" borderId="10" xfId="13" applyFont="1" applyBorder="1" applyAlignment="1">
      <alignment horizontal="right" vertical="center"/>
    </xf>
    <xf numFmtId="4" fontId="13" fillId="0" borderId="1" xfId="13" applyNumberFormat="1" applyFont="1" applyBorder="1" applyAlignment="1">
      <alignment horizontal="right" vertical="center" wrapText="1" indent="1"/>
    </xf>
    <xf numFmtId="4" fontId="14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Border="1" applyAlignment="1">
      <alignment horizontal="left" vertical="center" wrapText="1" indent="1"/>
    </xf>
    <xf numFmtId="0" fontId="14" fillId="0" borderId="2" xfId="13" applyFont="1" applyBorder="1" applyAlignment="1">
      <alignment horizontal="left" vertical="center"/>
    </xf>
    <xf numFmtId="0" fontId="14" fillId="0" borderId="10" xfId="13" applyFont="1" applyBorder="1" applyAlignment="1">
      <alignment horizontal="left" vertical="center" indent="1"/>
    </xf>
    <xf numFmtId="0" fontId="14" fillId="0" borderId="10" xfId="13" applyFont="1" applyBorder="1" applyAlignment="1">
      <alignment horizontal="left" vertical="center" wrapText="1"/>
    </xf>
    <xf numFmtId="4" fontId="14" fillId="0" borderId="10" xfId="13" applyNumberFormat="1" applyFont="1" applyBorder="1" applyAlignment="1">
      <alignment horizontal="right" vertical="center" wrapText="1" indent="1"/>
    </xf>
    <xf numFmtId="0" fontId="13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Border="1" applyAlignment="1">
      <alignment horizontal="right" vertical="center" indent="1"/>
    </xf>
    <xf numFmtId="0" fontId="14" fillId="0" borderId="10" xfId="13" applyFont="1" applyBorder="1" applyAlignment="1">
      <alignment horizontal="left" vertical="center"/>
    </xf>
    <xf numFmtId="4" fontId="14" fillId="0" borderId="12" xfId="13" applyNumberFormat="1" applyFont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3" fillId="0" borderId="10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3" xfId="13" applyFont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Border="1" applyAlignment="1">
      <alignment horizontal="right" vertical="center"/>
    </xf>
    <xf numFmtId="0" fontId="13" fillId="0" borderId="13" xfId="13" applyFont="1" applyBorder="1" applyAlignment="1">
      <alignment vertical="center"/>
    </xf>
    <xf numFmtId="0" fontId="14" fillId="0" borderId="10" xfId="13" applyFont="1" applyBorder="1" applyAlignment="1">
      <alignment vertical="center"/>
    </xf>
    <xf numFmtId="4" fontId="14" fillId="0" borderId="10" xfId="13" applyNumberFormat="1" applyFont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3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10" xfId="13" applyFont="1" applyBorder="1" applyAlignment="1">
      <alignment vertical="center"/>
    </xf>
    <xf numFmtId="4" fontId="3" fillId="0" borderId="10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3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10" xfId="13" applyFont="1" applyBorder="1"/>
    <xf numFmtId="0" fontId="17" fillId="6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7" fillId="6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164" fontId="14" fillId="0" borderId="0" xfId="14" applyNumberFormat="1" applyFont="1"/>
    <xf numFmtId="3" fontId="14" fillId="0" borderId="0" xfId="8" applyNumberFormat="1" applyFont="1"/>
    <xf numFmtId="4" fontId="13" fillId="0" borderId="0" xfId="8" applyNumberFormat="1" applyFont="1" applyFill="1"/>
    <xf numFmtId="0" fontId="14" fillId="0" borderId="0" xfId="8" applyFont="1" applyFill="1"/>
    <xf numFmtId="4" fontId="14" fillId="0" borderId="0" xfId="8" applyNumberFormat="1" applyFont="1" applyFill="1"/>
    <xf numFmtId="4" fontId="13" fillId="0" borderId="0" xfId="8" applyNumberFormat="1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4" fontId="2" fillId="0" borderId="0" xfId="12" applyNumberFormat="1" applyFont="1" applyFill="1"/>
    <xf numFmtId="0" fontId="3" fillId="0" borderId="0" xfId="12" applyFont="1" applyFill="1"/>
    <xf numFmtId="0" fontId="14" fillId="0" borderId="0" xfId="12" applyFont="1" applyFill="1"/>
    <xf numFmtId="0" fontId="3" fillId="0" borderId="0" xfId="12" applyFont="1" applyFill="1" applyAlignment="1">
      <alignment horizontal="center" vertical="center"/>
    </xf>
    <xf numFmtId="4" fontId="3" fillId="0" borderId="0" xfId="12" applyNumberFormat="1" applyFont="1" applyFill="1"/>
    <xf numFmtId="0" fontId="3" fillId="0" borderId="0" xfId="12" applyFont="1" applyFill="1" applyAlignment="1">
      <alignment wrapText="1"/>
    </xf>
    <xf numFmtId="0" fontId="17" fillId="0" borderId="0" xfId="12" applyFont="1" applyFill="1"/>
    <xf numFmtId="0" fontId="18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>
      <alignment horizontal="center"/>
    </xf>
    <xf numFmtId="0" fontId="3" fillId="0" borderId="0" xfId="12" applyFont="1" applyFill="1" applyAlignment="1">
      <alignment horizontal="center"/>
    </xf>
    <xf numFmtId="9" fontId="3" fillId="0" borderId="0" xfId="12" applyNumberFormat="1" applyFont="1" applyFill="1"/>
    <xf numFmtId="3" fontId="14" fillId="0" borderId="0" xfId="9" applyNumberFormat="1" applyFont="1"/>
    <xf numFmtId="3" fontId="13" fillId="0" borderId="0" xfId="9" applyNumberFormat="1" applyFont="1"/>
    <xf numFmtId="0" fontId="21" fillId="10" borderId="0" xfId="0" applyFont="1" applyFill="1" applyBorder="1" applyAlignment="1">
      <alignment vertical="center"/>
    </xf>
    <xf numFmtId="43" fontId="12" fillId="0" borderId="20" xfId="14" applyFont="1" applyBorder="1" applyAlignment="1">
      <alignment horizontal="center" vertical="center" wrapText="1"/>
    </xf>
    <xf numFmtId="43" fontId="12" fillId="0" borderId="18" xfId="14" applyFont="1" applyBorder="1" applyAlignment="1">
      <alignment horizontal="center" vertical="center" wrapText="1"/>
    </xf>
    <xf numFmtId="43" fontId="8" fillId="0" borderId="1" xfId="14" applyFont="1" applyBorder="1"/>
    <xf numFmtId="43" fontId="12" fillId="0" borderId="18" xfId="3" applyNumberFormat="1" applyFont="1" applyBorder="1" applyAlignment="1">
      <alignment horizontal="center" vertical="center" wrapText="1"/>
    </xf>
    <xf numFmtId="43" fontId="12" fillId="0" borderId="21" xfId="14" applyFont="1" applyBorder="1" applyAlignment="1">
      <alignment horizontal="center" vertical="center" wrapText="1"/>
    </xf>
    <xf numFmtId="43" fontId="12" fillId="0" borderId="16" xfId="14" applyFont="1" applyBorder="1" applyAlignment="1">
      <alignment horizontal="center" vertical="center" wrapText="1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2" fillId="0" borderId="19" xfId="3" applyFont="1" applyBorder="1" applyAlignment="1">
      <alignment horizontal="center"/>
    </xf>
  </cellXfs>
  <cellStyles count="15">
    <cellStyle name="Hipervínculo" xfId="11" builtinId="8"/>
    <cellStyle name="Millares" xfId="14" builtinId="3"/>
    <cellStyle name="Millares 2" xfId="1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 2" xfId="7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47</xdr:row>
      <xdr:rowOff>28575</xdr:rowOff>
    </xdr:from>
    <xdr:to>
      <xdr:col>1</xdr:col>
      <xdr:colOff>2266950</xdr:colOff>
      <xdr:row>52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36FCB15-920E-478F-A5CD-512E1A0CA857}"/>
            </a:ext>
          </a:extLst>
        </xdr:cNvPr>
        <xdr:cNvSpPr txBox="1"/>
      </xdr:nvSpPr>
      <xdr:spPr>
        <a:xfrm>
          <a:off x="752475" y="6953250"/>
          <a:ext cx="249555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Jorge Alberto Romero Hidalgo</a:t>
          </a:r>
          <a:endParaRPr lang="es-MX" sz="1100"/>
        </a:p>
      </xdr:txBody>
    </xdr:sp>
    <xdr:clientData/>
  </xdr:twoCellAnchor>
  <xdr:twoCellAnchor>
    <xdr:from>
      <xdr:col>1</xdr:col>
      <xdr:colOff>3810000</xdr:colOff>
      <xdr:row>47</xdr:row>
      <xdr:rowOff>38100</xdr:rowOff>
    </xdr:from>
    <xdr:to>
      <xdr:col>3</xdr:col>
      <xdr:colOff>481199</xdr:colOff>
      <xdr:row>52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92B666A-2379-4EEF-BBEC-980599EE004C}"/>
            </a:ext>
          </a:extLst>
        </xdr:cNvPr>
        <xdr:cNvSpPr txBox="1"/>
      </xdr:nvSpPr>
      <xdr:spPr>
        <a:xfrm>
          <a:off x="4791075" y="6962775"/>
          <a:ext cx="2129024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0</xdr:col>
      <xdr:colOff>933450</xdr:colOff>
      <xdr:row>48</xdr:row>
      <xdr:rowOff>104775</xdr:rowOff>
    </xdr:from>
    <xdr:to>
      <xdr:col>1</xdr:col>
      <xdr:colOff>2085975</xdr:colOff>
      <xdr:row>48</xdr:row>
      <xdr:rowOff>104775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1DA7526-6D8E-4023-B45C-C85A1D3322D0}"/>
            </a:ext>
          </a:extLst>
        </xdr:cNvPr>
        <xdr:cNvCxnSpPr/>
      </xdr:nvCxnSpPr>
      <xdr:spPr>
        <a:xfrm>
          <a:off x="933450" y="717232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3810000</xdr:colOff>
      <xdr:row>48</xdr:row>
      <xdr:rowOff>123825</xdr:rowOff>
    </xdr:from>
    <xdr:to>
      <xdr:col>3</xdr:col>
      <xdr:colOff>485775</xdr:colOff>
      <xdr:row>48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14113DA-34B6-42D7-A6E5-C03978EDD581}"/>
            </a:ext>
          </a:extLst>
        </xdr:cNvPr>
        <xdr:cNvCxnSpPr/>
      </xdr:nvCxnSpPr>
      <xdr:spPr>
        <a:xfrm>
          <a:off x="4791075" y="719137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3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F12" sqref="F12"/>
    </sheetView>
  </sheetViews>
  <sheetFormatPr baseColWidth="10" defaultColWidth="12.85546875" defaultRowHeight="11.25" x14ac:dyDescent="0.2"/>
  <cols>
    <col min="1" max="1" width="14.7109375" style="28" customWidth="1"/>
    <col min="2" max="2" width="73.85546875" style="28" bestFit="1" customWidth="1"/>
    <col min="3" max="3" width="8" style="28" customWidth="1"/>
    <col min="4" max="16384" width="12.85546875" style="28"/>
  </cols>
  <sheetData>
    <row r="1" spans="1:5" ht="18.95" customHeight="1" x14ac:dyDescent="0.2">
      <c r="A1" s="166" t="s">
        <v>646</v>
      </c>
      <c r="B1" s="166"/>
      <c r="C1" s="58"/>
      <c r="D1" s="55" t="s">
        <v>222</v>
      </c>
      <c r="E1" s="56">
        <v>2019</v>
      </c>
    </row>
    <row r="2" spans="1:5" ht="18.95" customHeight="1" x14ac:dyDescent="0.2">
      <c r="A2" s="167" t="s">
        <v>533</v>
      </c>
      <c r="B2" s="167"/>
      <c r="C2" s="77"/>
      <c r="D2" s="55" t="s">
        <v>224</v>
      </c>
      <c r="E2" s="58" t="s">
        <v>225</v>
      </c>
    </row>
    <row r="3" spans="1:5" ht="18.95" customHeight="1" x14ac:dyDescent="0.2">
      <c r="A3" s="168" t="s">
        <v>652</v>
      </c>
      <c r="B3" s="168"/>
      <c r="C3" s="58"/>
      <c r="D3" s="55" t="s">
        <v>226</v>
      </c>
      <c r="E3" s="56">
        <v>3</v>
      </c>
    </row>
    <row r="4" spans="1:5" ht="15" customHeight="1" x14ac:dyDescent="0.2">
      <c r="A4" s="42" t="s">
        <v>72</v>
      </c>
      <c r="B4" s="43" t="s">
        <v>73</v>
      </c>
    </row>
    <row r="5" spans="1:5" x14ac:dyDescent="0.2">
      <c r="A5" s="29"/>
      <c r="B5" s="30"/>
    </row>
    <row r="6" spans="1:5" x14ac:dyDescent="0.2">
      <c r="A6" s="31"/>
      <c r="B6" s="32" t="s">
        <v>76</v>
      </c>
    </row>
    <row r="7" spans="1:5" x14ac:dyDescent="0.2">
      <c r="A7" s="31"/>
      <c r="B7" s="32"/>
    </row>
    <row r="8" spans="1:5" x14ac:dyDescent="0.2">
      <c r="A8" s="31"/>
      <c r="B8" s="33" t="s">
        <v>0</v>
      </c>
    </row>
    <row r="9" spans="1:5" x14ac:dyDescent="0.2">
      <c r="A9" s="84" t="s">
        <v>1</v>
      </c>
      <c r="B9" s="85" t="s">
        <v>2</v>
      </c>
    </row>
    <row r="10" spans="1:5" x14ac:dyDescent="0.2">
      <c r="A10" s="84" t="s">
        <v>3</v>
      </c>
      <c r="B10" s="85" t="s">
        <v>4</v>
      </c>
    </row>
    <row r="11" spans="1:5" x14ac:dyDescent="0.2">
      <c r="A11" s="84" t="s">
        <v>5</v>
      </c>
      <c r="B11" s="85" t="s">
        <v>6</v>
      </c>
    </row>
    <row r="12" spans="1:5" x14ac:dyDescent="0.2">
      <c r="A12" s="84" t="s">
        <v>167</v>
      </c>
      <c r="B12" s="85" t="s">
        <v>215</v>
      </c>
    </row>
    <row r="13" spans="1:5" x14ac:dyDescent="0.2">
      <c r="A13" s="84" t="s">
        <v>7</v>
      </c>
      <c r="B13" s="85" t="s">
        <v>214</v>
      </c>
    </row>
    <row r="14" spans="1:5" x14ac:dyDescent="0.2">
      <c r="A14" s="84" t="s">
        <v>8</v>
      </c>
      <c r="B14" s="85" t="s">
        <v>166</v>
      </c>
    </row>
    <row r="15" spans="1:5" x14ac:dyDescent="0.2">
      <c r="A15" s="84" t="s">
        <v>9</v>
      </c>
      <c r="B15" s="85" t="s">
        <v>10</v>
      </c>
    </row>
    <row r="16" spans="1:5" x14ac:dyDescent="0.2">
      <c r="A16" s="84" t="s">
        <v>11</v>
      </c>
      <c r="B16" s="85" t="s">
        <v>12</v>
      </c>
    </row>
    <row r="17" spans="1:2" x14ac:dyDescent="0.2">
      <c r="A17" s="84" t="s">
        <v>13</v>
      </c>
      <c r="B17" s="85" t="s">
        <v>14</v>
      </c>
    </row>
    <row r="18" spans="1:2" x14ac:dyDescent="0.2">
      <c r="A18" s="84" t="s">
        <v>15</v>
      </c>
      <c r="B18" s="85" t="s">
        <v>16</v>
      </c>
    </row>
    <row r="19" spans="1:2" x14ac:dyDescent="0.2">
      <c r="A19" s="84" t="s">
        <v>17</v>
      </c>
      <c r="B19" s="85" t="s">
        <v>18</v>
      </c>
    </row>
    <row r="20" spans="1:2" x14ac:dyDescent="0.2">
      <c r="A20" s="84" t="s">
        <v>19</v>
      </c>
      <c r="B20" s="85" t="s">
        <v>20</v>
      </c>
    </row>
    <row r="21" spans="1:2" x14ac:dyDescent="0.2">
      <c r="A21" s="84" t="s">
        <v>21</v>
      </c>
      <c r="B21" s="85" t="s">
        <v>209</v>
      </c>
    </row>
    <row r="22" spans="1:2" x14ac:dyDescent="0.2">
      <c r="A22" s="84" t="s">
        <v>22</v>
      </c>
      <c r="B22" s="85" t="s">
        <v>23</v>
      </c>
    </row>
    <row r="23" spans="1:2" x14ac:dyDescent="0.2">
      <c r="A23" s="84" t="s">
        <v>619</v>
      </c>
      <c r="B23" s="85" t="s">
        <v>337</v>
      </c>
    </row>
    <row r="24" spans="1:2" x14ac:dyDescent="0.2">
      <c r="A24" s="84" t="s">
        <v>620</v>
      </c>
      <c r="B24" s="85" t="s">
        <v>622</v>
      </c>
    </row>
    <row r="25" spans="1:2" x14ac:dyDescent="0.2">
      <c r="A25" s="84" t="s">
        <v>621</v>
      </c>
      <c r="B25" s="85" t="s">
        <v>617</v>
      </c>
    </row>
    <row r="26" spans="1:2" x14ac:dyDescent="0.2">
      <c r="A26" s="84" t="s">
        <v>623</v>
      </c>
      <c r="B26" s="85" t="s">
        <v>391</v>
      </c>
    </row>
    <row r="27" spans="1:2" x14ac:dyDescent="0.2">
      <c r="A27" s="84" t="s">
        <v>24</v>
      </c>
      <c r="B27" s="85" t="s">
        <v>25</v>
      </c>
    </row>
    <row r="28" spans="1:2" x14ac:dyDescent="0.2">
      <c r="A28" s="84" t="s">
        <v>26</v>
      </c>
      <c r="B28" s="85" t="s">
        <v>27</v>
      </c>
    </row>
    <row r="29" spans="1:2" x14ac:dyDescent="0.2">
      <c r="A29" s="84" t="s">
        <v>28</v>
      </c>
      <c r="B29" s="85" t="s">
        <v>29</v>
      </c>
    </row>
    <row r="30" spans="1:2" x14ac:dyDescent="0.2">
      <c r="A30" s="84" t="s">
        <v>30</v>
      </c>
      <c r="B30" s="85" t="s">
        <v>31</v>
      </c>
    </row>
    <row r="31" spans="1:2" x14ac:dyDescent="0.2">
      <c r="A31" s="84" t="s">
        <v>109</v>
      </c>
      <c r="B31" s="85" t="s">
        <v>110</v>
      </c>
    </row>
    <row r="32" spans="1:2" x14ac:dyDescent="0.2">
      <c r="A32" s="31"/>
      <c r="B32" s="34"/>
    </row>
    <row r="33" spans="1:2" x14ac:dyDescent="0.2">
      <c r="A33" s="31"/>
      <c r="B33" s="33"/>
    </row>
    <row r="34" spans="1:2" x14ac:dyDescent="0.2">
      <c r="A34" s="84" t="s">
        <v>79</v>
      </c>
      <c r="B34" s="85" t="s">
        <v>74</v>
      </c>
    </row>
    <row r="35" spans="1:2" x14ac:dyDescent="0.2">
      <c r="A35" s="84" t="s">
        <v>80</v>
      </c>
      <c r="B35" s="85" t="s">
        <v>75</v>
      </c>
    </row>
    <row r="36" spans="1:2" x14ac:dyDescent="0.2">
      <c r="A36" s="31"/>
      <c r="B36" s="34"/>
    </row>
    <row r="37" spans="1:2" x14ac:dyDescent="0.2">
      <c r="A37" s="31"/>
      <c r="B37" s="32" t="s">
        <v>77</v>
      </c>
    </row>
    <row r="38" spans="1:2" x14ac:dyDescent="0.2">
      <c r="A38" s="31" t="s">
        <v>78</v>
      </c>
      <c r="B38" s="85" t="s">
        <v>33</v>
      </c>
    </row>
    <row r="39" spans="1:2" x14ac:dyDescent="0.2">
      <c r="A39" s="31"/>
      <c r="B39" s="85" t="s">
        <v>34</v>
      </c>
    </row>
    <row r="40" spans="1:2" ht="12" thickBot="1" x14ac:dyDescent="0.25">
      <c r="A40" s="35"/>
      <c r="B40" s="36"/>
    </row>
    <row r="43" spans="1:2" ht="12" x14ac:dyDescent="0.2">
      <c r="A43" s="159" t="s">
        <v>651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5:B25" location="VHP!A71" display="ACT-03" xr:uid="{00000000-0004-0000-0000-000010000000}"/>
    <hyperlink ref="A27:B27" location="VHP!A6" display="VHP-01" xr:uid="{00000000-0004-0000-0000-000011000000}"/>
    <hyperlink ref="A28:B28" location="VHP!A12" display="VHP-02" xr:uid="{00000000-0004-0000-0000-000012000000}"/>
    <hyperlink ref="A29:B29" location="EFE!A6" display="EFE-01" xr:uid="{00000000-0004-0000-0000-000013000000}"/>
    <hyperlink ref="A30:B30" location="EFE!A18" display="EFE-02" xr:uid="{00000000-0004-0000-0000-000014000000}"/>
    <hyperlink ref="A31:B31" location="EFE!A44" display="EFE-03" xr:uid="{00000000-0004-0000-0000-000015000000}"/>
    <hyperlink ref="A34:B34" location="Conciliacion_Ig!B6" display="Conciliacion_Ig" xr:uid="{00000000-0004-0000-0000-000016000000}"/>
    <hyperlink ref="A35:B35" location="Conciliacion_Eg!B5" display="Conciliacion_Eg" xr:uid="{00000000-0004-0000-0000-000017000000}"/>
    <hyperlink ref="B38" location="Memoria!A8" display="CONTABLES" xr:uid="{00000000-0004-0000-0000-000018000000}"/>
    <hyperlink ref="B39" location="Memoria!A35" display="PRESUPUESTALES" xr:uid="{00000000-0004-0000-0000-000019000000}"/>
    <hyperlink ref="A26:B26" location="ACT!A96" display="ACT-04" xr:uid="{00000000-0004-0000-0000-00001A000000}"/>
    <hyperlink ref="B34" location="Conciliacion_Ig!B4" display="CONCILIACIÓN ENTRE LOS INGRESOS PRESUPUESTARIOS Y CONTABLES" xr:uid="{00000000-0004-0000-0000-00001B000000}"/>
    <hyperlink ref="B35" location="Conciliacion_Eg!B4" display="CONCILIACIÓN ENTRE LOS EGRESOS PRESUPUESTARIOS Y LOS GASTOS CONTABLES" xr:uid="{00000000-0004-0000-0000-00001C000000}"/>
    <hyperlink ref="B10" location="ESF!A13" display="CONTRIBUCIONES POR RECUPERAR" xr:uid="{00000000-0004-0000-0000-00001D000000}"/>
    <hyperlink ref="A10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B8" sqref="B8"/>
    </sheetView>
  </sheetViews>
  <sheetFormatPr baseColWidth="10" defaultRowHeight="11.25" x14ac:dyDescent="0.2"/>
  <cols>
    <col min="1" max="1" width="3.28515625" style="79" customWidth="1"/>
    <col min="2" max="2" width="63.140625" style="79" customWidth="1"/>
    <col min="3" max="3" width="17.7109375" style="79" customWidth="1"/>
    <col min="4" max="16384" width="11.42578125" style="79"/>
  </cols>
  <sheetData>
    <row r="1" spans="1:3" s="78" customFormat="1" ht="18" customHeight="1" x14ac:dyDescent="0.25">
      <c r="A1" s="172" t="s">
        <v>646</v>
      </c>
      <c r="B1" s="173"/>
      <c r="C1" s="174"/>
    </row>
    <row r="2" spans="1:3" s="78" customFormat="1" ht="18" customHeight="1" x14ac:dyDescent="0.25">
      <c r="A2" s="175" t="s">
        <v>530</v>
      </c>
      <c r="B2" s="176"/>
      <c r="C2" s="177"/>
    </row>
    <row r="3" spans="1:3" s="78" customFormat="1" ht="18" customHeight="1" x14ac:dyDescent="0.25">
      <c r="A3" s="175" t="s">
        <v>652</v>
      </c>
      <c r="B3" s="176"/>
      <c r="C3" s="177"/>
    </row>
    <row r="4" spans="1:3" s="80" customFormat="1" ht="18" customHeight="1" x14ac:dyDescent="0.2">
      <c r="A4" s="178" t="s">
        <v>526</v>
      </c>
      <c r="B4" s="179"/>
      <c r="C4" s="180"/>
    </row>
    <row r="5" spans="1:3" x14ac:dyDescent="0.2">
      <c r="A5" s="88" t="s">
        <v>566</v>
      </c>
      <c r="B5" s="88"/>
      <c r="C5" s="89">
        <v>2584727321.5300002</v>
      </c>
    </row>
    <row r="6" spans="1:3" x14ac:dyDescent="0.2">
      <c r="A6" s="90"/>
      <c r="B6" s="91"/>
      <c r="C6" s="92"/>
    </row>
    <row r="7" spans="1:3" x14ac:dyDescent="0.2">
      <c r="A7" s="101" t="s">
        <v>567</v>
      </c>
      <c r="B7" s="101"/>
      <c r="C7" s="93">
        <f>SUM(C8:C13)</f>
        <v>1171428.7899999998</v>
      </c>
    </row>
    <row r="8" spans="1:3" x14ac:dyDescent="0.2">
      <c r="A8" s="109" t="s">
        <v>568</v>
      </c>
      <c r="B8" s="108" t="s">
        <v>375</v>
      </c>
      <c r="C8" s="94">
        <v>0</v>
      </c>
    </row>
    <row r="9" spans="1:3" x14ac:dyDescent="0.2">
      <c r="A9" s="95" t="s">
        <v>569</v>
      </c>
      <c r="B9" s="96" t="s">
        <v>578</v>
      </c>
      <c r="C9" s="94">
        <v>0</v>
      </c>
    </row>
    <row r="10" spans="1:3" x14ac:dyDescent="0.2">
      <c r="A10" s="95" t="s">
        <v>570</v>
      </c>
      <c r="B10" s="96" t="s">
        <v>383</v>
      </c>
      <c r="C10" s="94">
        <v>0</v>
      </c>
    </row>
    <row r="11" spans="1:3" x14ac:dyDescent="0.2">
      <c r="A11" s="95" t="s">
        <v>571</v>
      </c>
      <c r="B11" s="96" t="s">
        <v>384</v>
      </c>
      <c r="C11" s="94">
        <v>0</v>
      </c>
    </row>
    <row r="12" spans="1:3" x14ac:dyDescent="0.2">
      <c r="A12" s="95" t="s">
        <v>572</v>
      </c>
      <c r="B12" s="96" t="s">
        <v>385</v>
      </c>
      <c r="C12" s="94">
        <v>0</v>
      </c>
    </row>
    <row r="13" spans="1:3" x14ac:dyDescent="0.2">
      <c r="A13" s="97" t="s">
        <v>573</v>
      </c>
      <c r="B13" s="98" t="s">
        <v>574</v>
      </c>
      <c r="C13" s="94">
        <v>1171428.7899999998</v>
      </c>
    </row>
    <row r="14" spans="1:3" x14ac:dyDescent="0.2">
      <c r="A14" s="90"/>
      <c r="B14" s="99"/>
      <c r="C14" s="100"/>
    </row>
    <row r="15" spans="1:3" x14ac:dyDescent="0.2">
      <c r="A15" s="101" t="s">
        <v>116</v>
      </c>
      <c r="B15" s="91"/>
      <c r="C15" s="93">
        <v>0</v>
      </c>
    </row>
    <row r="16" spans="1:3" x14ac:dyDescent="0.2">
      <c r="A16" s="102">
        <v>3.1</v>
      </c>
      <c r="B16" s="96" t="s">
        <v>577</v>
      </c>
      <c r="C16" s="94">
        <v>0</v>
      </c>
    </row>
    <row r="17" spans="1:3" x14ac:dyDescent="0.2">
      <c r="A17" s="103">
        <v>3.2</v>
      </c>
      <c r="B17" s="96" t="s">
        <v>575</v>
      </c>
      <c r="C17" s="94">
        <v>0</v>
      </c>
    </row>
    <row r="18" spans="1:3" x14ac:dyDescent="0.2">
      <c r="A18" s="103">
        <v>3.3</v>
      </c>
      <c r="B18" s="98" t="s">
        <v>576</v>
      </c>
      <c r="C18" s="104">
        <v>0</v>
      </c>
    </row>
    <row r="19" spans="1:3" x14ac:dyDescent="0.2">
      <c r="A19" s="90"/>
      <c r="B19" s="105"/>
      <c r="C19" s="106"/>
    </row>
    <row r="20" spans="1:3" x14ac:dyDescent="0.2">
      <c r="A20" s="107" t="s">
        <v>115</v>
      </c>
      <c r="B20" s="107"/>
      <c r="C20" s="89">
        <f>C5+C7-C15</f>
        <v>2585898750.3200002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activeCell="A4" sqref="A4:C4"/>
    </sheetView>
  </sheetViews>
  <sheetFormatPr baseColWidth="10" defaultRowHeight="11.25" x14ac:dyDescent="0.2"/>
  <cols>
    <col min="1" max="1" width="3.7109375" style="79" customWidth="1"/>
    <col min="2" max="2" width="62.140625" style="79" customWidth="1"/>
    <col min="3" max="3" width="17.7109375" style="79" customWidth="1"/>
    <col min="4" max="16384" width="11.42578125" style="79"/>
  </cols>
  <sheetData>
    <row r="1" spans="1:3" s="81" customFormat="1" ht="18.95" customHeight="1" x14ac:dyDescent="0.25">
      <c r="A1" s="181" t="s">
        <v>650</v>
      </c>
      <c r="B1" s="182"/>
      <c r="C1" s="183"/>
    </row>
    <row r="2" spans="1:3" s="81" customFormat="1" ht="18.95" customHeight="1" x14ac:dyDescent="0.25">
      <c r="A2" s="184" t="s">
        <v>531</v>
      </c>
      <c r="B2" s="185"/>
      <c r="C2" s="186"/>
    </row>
    <row r="3" spans="1:3" s="81" customFormat="1" ht="18.95" customHeight="1" x14ac:dyDescent="0.25">
      <c r="A3" s="184" t="s">
        <v>653</v>
      </c>
      <c r="B3" s="185"/>
      <c r="C3" s="186"/>
    </row>
    <row r="4" spans="1:3" x14ac:dyDescent="0.2">
      <c r="A4" s="178" t="s">
        <v>526</v>
      </c>
      <c r="B4" s="179"/>
      <c r="C4" s="180"/>
    </row>
    <row r="5" spans="1:3" x14ac:dyDescent="0.2">
      <c r="A5" s="118" t="s">
        <v>579</v>
      </c>
      <c r="B5" s="88"/>
      <c r="C5" s="111">
        <v>2420078991.3299999</v>
      </c>
    </row>
    <row r="6" spans="1:3" x14ac:dyDescent="0.2">
      <c r="A6" s="112"/>
      <c r="B6" s="91"/>
      <c r="C6" s="113"/>
    </row>
    <row r="7" spans="1:3" x14ac:dyDescent="0.2">
      <c r="A7" s="101" t="s">
        <v>580</v>
      </c>
      <c r="B7" s="114"/>
      <c r="C7" s="93">
        <f>SUM(C8:C28)</f>
        <v>145693618.83999997</v>
      </c>
    </row>
    <row r="8" spans="1:3" x14ac:dyDescent="0.2">
      <c r="A8" s="119">
        <v>2.1</v>
      </c>
      <c r="B8" s="120" t="s">
        <v>403</v>
      </c>
      <c r="C8" s="121">
        <v>0</v>
      </c>
    </row>
    <row r="9" spans="1:3" x14ac:dyDescent="0.2">
      <c r="A9" s="119">
        <v>2.2000000000000002</v>
      </c>
      <c r="B9" s="120" t="s">
        <v>400</v>
      </c>
      <c r="C9" s="121">
        <v>0</v>
      </c>
    </row>
    <row r="10" spans="1:3" x14ac:dyDescent="0.2">
      <c r="A10" s="128">
        <v>2.2999999999999998</v>
      </c>
      <c r="B10" s="110" t="s">
        <v>269</v>
      </c>
      <c r="C10" s="121">
        <v>36574849.339999966</v>
      </c>
    </row>
    <row r="11" spans="1:3" x14ac:dyDescent="0.2">
      <c r="A11" s="128">
        <v>2.4</v>
      </c>
      <c r="B11" s="110" t="s">
        <v>270</v>
      </c>
      <c r="C11" s="121">
        <v>4459642.0400000019</v>
      </c>
    </row>
    <row r="12" spans="1:3" x14ac:dyDescent="0.2">
      <c r="A12" s="128">
        <v>2.5</v>
      </c>
      <c r="B12" s="110" t="s">
        <v>271</v>
      </c>
      <c r="C12" s="121">
        <v>11488038.029999996</v>
      </c>
    </row>
    <row r="13" spans="1:3" x14ac:dyDescent="0.2">
      <c r="A13" s="128">
        <v>2.6</v>
      </c>
      <c r="B13" s="110" t="s">
        <v>272</v>
      </c>
      <c r="C13" s="121">
        <v>9851391.2700000014</v>
      </c>
    </row>
    <row r="14" spans="1:3" x14ac:dyDescent="0.2">
      <c r="A14" s="128">
        <v>2.7</v>
      </c>
      <c r="B14" s="110" t="s">
        <v>273</v>
      </c>
      <c r="C14" s="121">
        <v>0</v>
      </c>
    </row>
    <row r="15" spans="1:3" x14ac:dyDescent="0.2">
      <c r="A15" s="128">
        <v>2.8</v>
      </c>
      <c r="B15" s="110" t="s">
        <v>274</v>
      </c>
      <c r="C15" s="162">
        <v>7110220.4800000023</v>
      </c>
    </row>
    <row r="16" spans="1:3" x14ac:dyDescent="0.2">
      <c r="A16" s="128">
        <v>2.9</v>
      </c>
      <c r="B16" s="110" t="s">
        <v>276</v>
      </c>
      <c r="C16" s="121">
        <v>0</v>
      </c>
    </row>
    <row r="17" spans="1:3" x14ac:dyDescent="0.2">
      <c r="A17" s="128" t="s">
        <v>581</v>
      </c>
      <c r="B17" s="110" t="s">
        <v>582</v>
      </c>
      <c r="C17" s="121">
        <v>0</v>
      </c>
    </row>
    <row r="18" spans="1:3" x14ac:dyDescent="0.2">
      <c r="A18" s="128" t="s">
        <v>611</v>
      </c>
      <c r="B18" s="110" t="s">
        <v>278</v>
      </c>
      <c r="C18" s="121">
        <v>1467199.96</v>
      </c>
    </row>
    <row r="19" spans="1:3" x14ac:dyDescent="0.2">
      <c r="A19" s="128" t="s">
        <v>612</v>
      </c>
      <c r="B19" s="110" t="s">
        <v>583</v>
      </c>
      <c r="C19" s="121">
        <v>0</v>
      </c>
    </row>
    <row r="20" spans="1:3" x14ac:dyDescent="0.2">
      <c r="A20" s="128" t="s">
        <v>613</v>
      </c>
      <c r="B20" s="110" t="s">
        <v>584</v>
      </c>
      <c r="C20" s="121">
        <v>68242277.720000014</v>
      </c>
    </row>
    <row r="21" spans="1:3" x14ac:dyDescent="0.2">
      <c r="A21" s="128" t="s">
        <v>614</v>
      </c>
      <c r="B21" s="110" t="s">
        <v>585</v>
      </c>
      <c r="C21" s="121">
        <v>6500000</v>
      </c>
    </row>
    <row r="22" spans="1:3" x14ac:dyDescent="0.2">
      <c r="A22" s="128" t="s">
        <v>586</v>
      </c>
      <c r="B22" s="110" t="s">
        <v>587</v>
      </c>
      <c r="C22" s="121">
        <v>0</v>
      </c>
    </row>
    <row r="23" spans="1:3" x14ac:dyDescent="0.2">
      <c r="A23" s="128" t="s">
        <v>588</v>
      </c>
      <c r="B23" s="110" t="s">
        <v>589</v>
      </c>
      <c r="C23" s="121">
        <v>0</v>
      </c>
    </row>
    <row r="24" spans="1:3" x14ac:dyDescent="0.2">
      <c r="A24" s="128" t="s">
        <v>590</v>
      </c>
      <c r="B24" s="110" t="s">
        <v>591</v>
      </c>
      <c r="C24" s="121">
        <v>0</v>
      </c>
    </row>
    <row r="25" spans="1:3" x14ac:dyDescent="0.2">
      <c r="A25" s="128" t="s">
        <v>592</v>
      </c>
      <c r="B25" s="110" t="s">
        <v>593</v>
      </c>
      <c r="C25" s="121">
        <v>0</v>
      </c>
    </row>
    <row r="26" spans="1:3" x14ac:dyDescent="0.2">
      <c r="A26" s="128" t="s">
        <v>594</v>
      </c>
      <c r="B26" s="110" t="s">
        <v>595</v>
      </c>
      <c r="C26" s="121">
        <v>0</v>
      </c>
    </row>
    <row r="27" spans="1:3" x14ac:dyDescent="0.2">
      <c r="A27" s="128" t="s">
        <v>596</v>
      </c>
      <c r="B27" s="110" t="s">
        <v>597</v>
      </c>
      <c r="C27" s="121">
        <v>0</v>
      </c>
    </row>
    <row r="28" spans="1:3" x14ac:dyDescent="0.2">
      <c r="A28" s="128" t="s">
        <v>598</v>
      </c>
      <c r="B28" s="120" t="s">
        <v>599</v>
      </c>
      <c r="C28" s="121">
        <v>0</v>
      </c>
    </row>
    <row r="29" spans="1:3" x14ac:dyDescent="0.2">
      <c r="A29" s="129"/>
      <c r="B29" s="122"/>
      <c r="C29" s="123"/>
    </row>
    <row r="30" spans="1:3" x14ac:dyDescent="0.2">
      <c r="A30" s="124" t="s">
        <v>600</v>
      </c>
      <c r="B30" s="125"/>
      <c r="C30" s="126">
        <f>SUM(C31:C37)</f>
        <v>178972201.50999999</v>
      </c>
    </row>
    <row r="31" spans="1:3" x14ac:dyDescent="0.2">
      <c r="A31" s="128" t="s">
        <v>601</v>
      </c>
      <c r="B31" s="110" t="s">
        <v>472</v>
      </c>
      <c r="C31" s="121">
        <v>178972201.50999999</v>
      </c>
    </row>
    <row r="32" spans="1:3" x14ac:dyDescent="0.2">
      <c r="A32" s="128" t="s">
        <v>602</v>
      </c>
      <c r="B32" s="110" t="s">
        <v>113</v>
      </c>
      <c r="C32" s="121">
        <v>0</v>
      </c>
    </row>
    <row r="33" spans="1:3" x14ac:dyDescent="0.2">
      <c r="A33" s="128" t="s">
        <v>603</v>
      </c>
      <c r="B33" s="110" t="s">
        <v>482</v>
      </c>
      <c r="C33" s="121">
        <v>0</v>
      </c>
    </row>
    <row r="34" spans="1:3" x14ac:dyDescent="0.2">
      <c r="A34" s="128" t="s">
        <v>604</v>
      </c>
      <c r="B34" s="110" t="s">
        <v>605</v>
      </c>
      <c r="C34" s="121">
        <v>0</v>
      </c>
    </row>
    <row r="35" spans="1:3" x14ac:dyDescent="0.2">
      <c r="A35" s="128" t="s">
        <v>606</v>
      </c>
      <c r="B35" s="110" t="s">
        <v>607</v>
      </c>
      <c r="C35" s="121">
        <v>0</v>
      </c>
    </row>
    <row r="36" spans="1:3" x14ac:dyDescent="0.2">
      <c r="A36" s="128" t="s">
        <v>608</v>
      </c>
      <c r="B36" s="110" t="s">
        <v>490</v>
      </c>
      <c r="C36" s="121">
        <v>0</v>
      </c>
    </row>
    <row r="37" spans="1:3" x14ac:dyDescent="0.2">
      <c r="A37" s="128" t="s">
        <v>609</v>
      </c>
      <c r="B37" s="120" t="s">
        <v>610</v>
      </c>
      <c r="C37" s="127">
        <v>0</v>
      </c>
    </row>
    <row r="38" spans="1:3" x14ac:dyDescent="0.2">
      <c r="A38" s="112"/>
      <c r="B38" s="115"/>
      <c r="C38" s="116"/>
    </row>
    <row r="39" spans="1:3" x14ac:dyDescent="0.2">
      <c r="A39" s="117" t="s">
        <v>117</v>
      </c>
      <c r="B39" s="88"/>
      <c r="C39" s="89">
        <f>C5-C7+C30</f>
        <v>2453357574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horizontalDpi="0" verticalDpi="0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7"/>
  <sheetViews>
    <sheetView topLeftCell="A25" workbookViewId="0">
      <selection activeCell="A47" sqref="A1:J47"/>
    </sheetView>
  </sheetViews>
  <sheetFormatPr baseColWidth="10" defaultColWidth="9.140625" defaultRowHeight="11.25" x14ac:dyDescent="0.2"/>
  <cols>
    <col min="1" max="1" width="10" style="70" customWidth="1"/>
    <col min="2" max="2" width="68.5703125" style="70" bestFit="1" customWidth="1"/>
    <col min="3" max="3" width="17.42578125" style="70" bestFit="1" customWidth="1"/>
    <col min="4" max="5" width="23.7109375" style="70" bestFit="1" customWidth="1"/>
    <col min="6" max="6" width="19.28515625" style="70" customWidth="1"/>
    <col min="7" max="7" width="17.140625" style="70" bestFit="1" customWidth="1"/>
    <col min="8" max="8" width="4.7109375" style="70" bestFit="1" customWidth="1"/>
    <col min="9" max="9" width="11" style="70" bestFit="1" customWidth="1"/>
    <col min="10" max="10" width="14.140625" style="70" bestFit="1" customWidth="1"/>
    <col min="11" max="16384" width="9.140625" style="70"/>
  </cols>
  <sheetData>
    <row r="1" spans="1:10" ht="18.95" customHeight="1" x14ac:dyDescent="0.2">
      <c r="A1" s="171" t="str">
        <f>'Notas a los Edos Financieros'!A1</f>
        <v>Universidad de Guanajuato</v>
      </c>
      <c r="B1" s="187"/>
      <c r="C1" s="187"/>
      <c r="D1" s="187"/>
      <c r="E1" s="187"/>
      <c r="F1" s="187"/>
      <c r="G1" s="68" t="s">
        <v>222</v>
      </c>
      <c r="H1" s="69">
        <f>'Notas a los Edos Financieros'!E1</f>
        <v>2019</v>
      </c>
    </row>
    <row r="2" spans="1:10" ht="18.95" customHeight="1" x14ac:dyDescent="0.2">
      <c r="A2" s="171" t="s">
        <v>532</v>
      </c>
      <c r="B2" s="187"/>
      <c r="C2" s="187"/>
      <c r="D2" s="187"/>
      <c r="E2" s="187"/>
      <c r="F2" s="187"/>
      <c r="G2" s="68" t="s">
        <v>224</v>
      </c>
      <c r="H2" s="69" t="str">
        <f>'Notas a los Edos Financieros'!E2</f>
        <v>Trimestral</v>
      </c>
    </row>
    <row r="3" spans="1:10" ht="18.95" customHeight="1" x14ac:dyDescent="0.2">
      <c r="A3" s="188" t="str">
        <f>'Notas a los Edos Financieros'!A3</f>
        <v>Correspondiente del 01 de Enero al 30 de Septiembre 2019</v>
      </c>
      <c r="B3" s="189"/>
      <c r="C3" s="189"/>
      <c r="D3" s="189"/>
      <c r="E3" s="189"/>
      <c r="F3" s="189"/>
      <c r="G3" s="68" t="s">
        <v>226</v>
      </c>
      <c r="H3" s="69">
        <f>'Notas a los Edos Financieros'!E3</f>
        <v>3</v>
      </c>
    </row>
    <row r="4" spans="1:10" x14ac:dyDescent="0.2">
      <c r="A4" s="71" t="s">
        <v>227</v>
      </c>
      <c r="B4" s="72"/>
      <c r="C4" s="72"/>
      <c r="D4" s="72"/>
      <c r="E4" s="72"/>
      <c r="F4" s="72"/>
      <c r="G4" s="72"/>
      <c r="H4" s="72"/>
    </row>
    <row r="7" spans="1:10" x14ac:dyDescent="0.2">
      <c r="A7" s="73" t="s">
        <v>180</v>
      </c>
      <c r="B7" s="73" t="s">
        <v>527</v>
      </c>
      <c r="C7" s="73" t="s">
        <v>204</v>
      </c>
      <c r="D7" s="73" t="s">
        <v>528</v>
      </c>
      <c r="E7" s="73" t="s">
        <v>529</v>
      </c>
      <c r="F7" s="73" t="s">
        <v>203</v>
      </c>
      <c r="G7" s="73" t="s">
        <v>157</v>
      </c>
      <c r="H7" s="73" t="s">
        <v>206</v>
      </c>
      <c r="I7" s="73" t="s">
        <v>207</v>
      </c>
      <c r="J7" s="73" t="s">
        <v>208</v>
      </c>
    </row>
    <row r="8" spans="1:10" s="83" customFormat="1" x14ac:dyDescent="0.2">
      <c r="A8" s="82">
        <v>7000</v>
      </c>
      <c r="B8" s="83" t="s">
        <v>158</v>
      </c>
    </row>
    <row r="9" spans="1:10" x14ac:dyDescent="0.2">
      <c r="A9" s="70">
        <v>7110</v>
      </c>
      <c r="B9" s="70" t="s">
        <v>157</v>
      </c>
      <c r="C9" s="75">
        <v>0</v>
      </c>
      <c r="D9" s="75">
        <v>0</v>
      </c>
      <c r="E9" s="75">
        <v>0</v>
      </c>
      <c r="F9" s="75">
        <v>0</v>
      </c>
    </row>
    <row r="10" spans="1:10" x14ac:dyDescent="0.2">
      <c r="A10" s="70">
        <v>7120</v>
      </c>
      <c r="B10" s="70" t="s">
        <v>156</v>
      </c>
      <c r="C10" s="75">
        <v>0</v>
      </c>
      <c r="D10" s="75">
        <v>0</v>
      </c>
      <c r="E10" s="75">
        <v>0</v>
      </c>
      <c r="F10" s="75">
        <v>0</v>
      </c>
    </row>
    <row r="11" spans="1:10" x14ac:dyDescent="0.2">
      <c r="A11" s="70">
        <v>7130</v>
      </c>
      <c r="B11" s="70" t="s">
        <v>155</v>
      </c>
      <c r="C11" s="75">
        <v>0</v>
      </c>
      <c r="D11" s="75">
        <v>0</v>
      </c>
      <c r="E11" s="75">
        <v>0</v>
      </c>
      <c r="F11" s="75">
        <v>0</v>
      </c>
    </row>
    <row r="12" spans="1:10" x14ac:dyDescent="0.2">
      <c r="A12" s="70">
        <v>7140</v>
      </c>
      <c r="B12" s="70" t="s">
        <v>154</v>
      </c>
      <c r="C12" s="75">
        <v>0</v>
      </c>
      <c r="D12" s="75">
        <v>0</v>
      </c>
      <c r="E12" s="75">
        <v>0</v>
      </c>
      <c r="F12" s="75">
        <v>0</v>
      </c>
    </row>
    <row r="13" spans="1:10" x14ac:dyDescent="0.2">
      <c r="A13" s="70">
        <v>7150</v>
      </c>
      <c r="B13" s="70" t="s">
        <v>153</v>
      </c>
      <c r="C13" s="75">
        <v>0</v>
      </c>
      <c r="D13" s="75">
        <v>0</v>
      </c>
      <c r="E13" s="75">
        <v>0</v>
      </c>
      <c r="F13" s="75">
        <v>0</v>
      </c>
    </row>
    <row r="14" spans="1:10" x14ac:dyDescent="0.2">
      <c r="A14" s="70">
        <v>7160</v>
      </c>
      <c r="B14" s="70" t="s">
        <v>152</v>
      </c>
      <c r="C14" s="75">
        <v>0</v>
      </c>
      <c r="D14" s="75">
        <v>0</v>
      </c>
      <c r="E14" s="75">
        <v>0</v>
      </c>
      <c r="F14" s="75">
        <v>0</v>
      </c>
    </row>
    <row r="15" spans="1:10" x14ac:dyDescent="0.2">
      <c r="A15" s="70">
        <v>7210</v>
      </c>
      <c r="B15" s="70" t="s">
        <v>151</v>
      </c>
      <c r="C15" s="75">
        <v>0</v>
      </c>
      <c r="D15" s="75">
        <v>0</v>
      </c>
      <c r="E15" s="75">
        <v>0</v>
      </c>
      <c r="F15" s="75">
        <v>0</v>
      </c>
    </row>
    <row r="16" spans="1:10" x14ac:dyDescent="0.2">
      <c r="A16" s="70">
        <v>7220</v>
      </c>
      <c r="B16" s="70" t="s">
        <v>150</v>
      </c>
      <c r="C16" s="75">
        <v>0</v>
      </c>
      <c r="D16" s="75">
        <v>0</v>
      </c>
      <c r="E16" s="75">
        <v>0</v>
      </c>
      <c r="F16" s="75">
        <v>0</v>
      </c>
    </row>
    <row r="17" spans="1:6" x14ac:dyDescent="0.2">
      <c r="A17" s="70">
        <v>7230</v>
      </c>
      <c r="B17" s="70" t="s">
        <v>149</v>
      </c>
      <c r="C17" s="75">
        <v>0</v>
      </c>
      <c r="D17" s="75">
        <v>0</v>
      </c>
      <c r="E17" s="75">
        <v>0</v>
      </c>
      <c r="F17" s="75">
        <v>0</v>
      </c>
    </row>
    <row r="18" spans="1:6" x14ac:dyDescent="0.2">
      <c r="A18" s="70">
        <v>7240</v>
      </c>
      <c r="B18" s="70" t="s">
        <v>148</v>
      </c>
      <c r="C18" s="75">
        <v>0</v>
      </c>
      <c r="D18" s="75">
        <v>0</v>
      </c>
      <c r="E18" s="75">
        <v>0</v>
      </c>
      <c r="F18" s="75">
        <v>0</v>
      </c>
    </row>
    <row r="19" spans="1:6" x14ac:dyDescent="0.2">
      <c r="A19" s="70">
        <v>7250</v>
      </c>
      <c r="B19" s="70" t="s">
        <v>147</v>
      </c>
      <c r="C19" s="75">
        <v>0</v>
      </c>
      <c r="D19" s="75">
        <v>0</v>
      </c>
      <c r="E19" s="75">
        <v>0</v>
      </c>
      <c r="F19" s="75">
        <v>0</v>
      </c>
    </row>
    <row r="20" spans="1:6" x14ac:dyDescent="0.2">
      <c r="A20" s="70">
        <v>7260</v>
      </c>
      <c r="B20" s="70" t="s">
        <v>146</v>
      </c>
      <c r="C20" s="75">
        <v>0</v>
      </c>
      <c r="D20" s="75">
        <v>0</v>
      </c>
      <c r="E20" s="75">
        <v>0</v>
      </c>
      <c r="F20" s="75">
        <v>0</v>
      </c>
    </row>
    <row r="21" spans="1:6" x14ac:dyDescent="0.2">
      <c r="A21" s="70">
        <v>7310</v>
      </c>
      <c r="B21" s="70" t="s">
        <v>145</v>
      </c>
      <c r="C21" s="75">
        <v>0</v>
      </c>
      <c r="D21" s="75">
        <v>0</v>
      </c>
      <c r="E21" s="75">
        <v>0</v>
      </c>
      <c r="F21" s="75">
        <v>0</v>
      </c>
    </row>
    <row r="22" spans="1:6" x14ac:dyDescent="0.2">
      <c r="A22" s="70">
        <v>7320</v>
      </c>
      <c r="B22" s="70" t="s">
        <v>144</v>
      </c>
      <c r="C22" s="75">
        <v>0</v>
      </c>
      <c r="D22" s="75">
        <v>0</v>
      </c>
      <c r="E22" s="75">
        <v>0</v>
      </c>
      <c r="F22" s="75">
        <v>0</v>
      </c>
    </row>
    <row r="23" spans="1:6" x14ac:dyDescent="0.2">
      <c r="A23" s="70">
        <v>7330</v>
      </c>
      <c r="B23" s="70" t="s">
        <v>143</v>
      </c>
      <c r="C23" s="75">
        <v>0</v>
      </c>
      <c r="D23" s="75">
        <v>0</v>
      </c>
      <c r="E23" s="75">
        <v>0</v>
      </c>
      <c r="F23" s="75">
        <v>0</v>
      </c>
    </row>
    <row r="24" spans="1:6" x14ac:dyDescent="0.2">
      <c r="A24" s="70">
        <v>7340</v>
      </c>
      <c r="B24" s="70" t="s">
        <v>142</v>
      </c>
      <c r="C24" s="75">
        <v>0</v>
      </c>
      <c r="D24" s="75">
        <v>0</v>
      </c>
      <c r="E24" s="75">
        <v>0</v>
      </c>
      <c r="F24" s="75">
        <v>0</v>
      </c>
    </row>
    <row r="25" spans="1:6" x14ac:dyDescent="0.2">
      <c r="A25" s="70">
        <v>7350</v>
      </c>
      <c r="B25" s="70" t="s">
        <v>141</v>
      </c>
      <c r="C25" s="75">
        <v>0</v>
      </c>
      <c r="D25" s="75">
        <v>0</v>
      </c>
      <c r="E25" s="75">
        <v>0</v>
      </c>
      <c r="F25" s="75">
        <v>0</v>
      </c>
    </row>
    <row r="26" spans="1:6" x14ac:dyDescent="0.2">
      <c r="A26" s="70">
        <v>7360</v>
      </c>
      <c r="B26" s="70" t="s">
        <v>140</v>
      </c>
      <c r="C26" s="75">
        <v>0</v>
      </c>
      <c r="D26" s="75">
        <v>0</v>
      </c>
      <c r="E26" s="75">
        <v>0</v>
      </c>
      <c r="F26" s="75">
        <v>0</v>
      </c>
    </row>
    <row r="27" spans="1:6" x14ac:dyDescent="0.2">
      <c r="A27" s="70">
        <v>7410</v>
      </c>
      <c r="B27" s="70" t="s">
        <v>139</v>
      </c>
      <c r="C27" s="75">
        <v>0</v>
      </c>
      <c r="D27" s="75">
        <v>0</v>
      </c>
      <c r="E27" s="75">
        <v>0</v>
      </c>
      <c r="F27" s="75">
        <v>0</v>
      </c>
    </row>
    <row r="28" spans="1:6" x14ac:dyDescent="0.2">
      <c r="A28" s="70">
        <v>7420</v>
      </c>
      <c r="B28" s="70" t="s">
        <v>138</v>
      </c>
      <c r="C28" s="75">
        <v>0</v>
      </c>
      <c r="D28" s="75">
        <v>0</v>
      </c>
      <c r="E28" s="75">
        <v>0</v>
      </c>
      <c r="F28" s="75">
        <v>0</v>
      </c>
    </row>
    <row r="29" spans="1:6" x14ac:dyDescent="0.2">
      <c r="A29" s="70">
        <v>7510</v>
      </c>
      <c r="B29" s="70" t="s">
        <v>137</v>
      </c>
      <c r="C29" s="75">
        <v>0</v>
      </c>
      <c r="D29" s="75">
        <v>0</v>
      </c>
      <c r="E29" s="75">
        <v>0</v>
      </c>
      <c r="F29" s="75">
        <v>0</v>
      </c>
    </row>
    <row r="30" spans="1:6" x14ac:dyDescent="0.2">
      <c r="A30" s="70">
        <v>7520</v>
      </c>
      <c r="B30" s="70" t="s">
        <v>136</v>
      </c>
      <c r="C30" s="75">
        <v>0</v>
      </c>
      <c r="D30" s="75">
        <v>0</v>
      </c>
      <c r="E30" s="75">
        <v>0</v>
      </c>
      <c r="F30" s="75">
        <v>0</v>
      </c>
    </row>
    <row r="31" spans="1:6" x14ac:dyDescent="0.2">
      <c r="A31" s="70">
        <v>7610</v>
      </c>
      <c r="B31" s="70" t="s">
        <v>135</v>
      </c>
      <c r="C31" s="75">
        <v>0</v>
      </c>
      <c r="D31" s="75">
        <v>0</v>
      </c>
      <c r="E31" s="75">
        <v>0</v>
      </c>
      <c r="F31" s="75">
        <v>0</v>
      </c>
    </row>
    <row r="32" spans="1:6" x14ac:dyDescent="0.2">
      <c r="A32" s="70">
        <v>7620</v>
      </c>
      <c r="B32" s="70" t="s">
        <v>134</v>
      </c>
      <c r="C32" s="75">
        <v>0</v>
      </c>
      <c r="D32" s="75">
        <v>0</v>
      </c>
      <c r="E32" s="75">
        <v>0</v>
      </c>
      <c r="F32" s="75">
        <v>0</v>
      </c>
    </row>
    <row r="33" spans="1:6" x14ac:dyDescent="0.2">
      <c r="A33" s="70">
        <v>7630</v>
      </c>
      <c r="B33" s="70" t="s">
        <v>133</v>
      </c>
      <c r="C33" s="75">
        <v>0</v>
      </c>
      <c r="D33" s="75">
        <v>0</v>
      </c>
      <c r="E33" s="75">
        <v>0</v>
      </c>
      <c r="F33" s="75">
        <v>0</v>
      </c>
    </row>
    <row r="34" spans="1:6" x14ac:dyDescent="0.2">
      <c r="A34" s="70">
        <v>7640</v>
      </c>
      <c r="B34" s="70" t="s">
        <v>132</v>
      </c>
      <c r="C34" s="75">
        <v>0</v>
      </c>
      <c r="D34" s="75">
        <v>0</v>
      </c>
      <c r="E34" s="75">
        <v>0</v>
      </c>
      <c r="F34" s="75">
        <v>0</v>
      </c>
    </row>
    <row r="35" spans="1:6" s="83" customFormat="1" x14ac:dyDescent="0.2">
      <c r="A35" s="82">
        <v>8000</v>
      </c>
      <c r="B35" s="83" t="s">
        <v>130</v>
      </c>
    </row>
    <row r="36" spans="1:6" x14ac:dyDescent="0.2">
      <c r="A36" s="70">
        <v>8110</v>
      </c>
      <c r="B36" s="70" t="s">
        <v>129</v>
      </c>
      <c r="C36" s="75">
        <v>0</v>
      </c>
      <c r="D36" s="75">
        <v>0</v>
      </c>
      <c r="E36" s="75">
        <v>0</v>
      </c>
      <c r="F36" s="75">
        <v>0</v>
      </c>
    </row>
    <row r="37" spans="1:6" x14ac:dyDescent="0.2">
      <c r="A37" s="70">
        <v>8120</v>
      </c>
      <c r="B37" s="70" t="s">
        <v>128</v>
      </c>
      <c r="C37" s="75">
        <v>0</v>
      </c>
      <c r="D37" s="75">
        <v>0</v>
      </c>
      <c r="E37" s="75">
        <v>0</v>
      </c>
      <c r="F37" s="75">
        <v>0</v>
      </c>
    </row>
    <row r="38" spans="1:6" x14ac:dyDescent="0.2">
      <c r="A38" s="70">
        <v>8130</v>
      </c>
      <c r="B38" s="70" t="s">
        <v>127</v>
      </c>
      <c r="C38" s="75">
        <v>0</v>
      </c>
      <c r="D38" s="75">
        <v>0</v>
      </c>
      <c r="E38" s="75">
        <v>0</v>
      </c>
      <c r="F38" s="75">
        <v>0</v>
      </c>
    </row>
    <row r="39" spans="1:6" x14ac:dyDescent="0.2">
      <c r="A39" s="70">
        <v>8140</v>
      </c>
      <c r="B39" s="70" t="s">
        <v>126</v>
      </c>
      <c r="C39" s="75">
        <v>0</v>
      </c>
      <c r="D39" s="75">
        <v>0</v>
      </c>
      <c r="E39" s="75">
        <v>0</v>
      </c>
      <c r="F39" s="75">
        <v>0</v>
      </c>
    </row>
    <row r="40" spans="1:6" x14ac:dyDescent="0.2">
      <c r="A40" s="70">
        <v>8150</v>
      </c>
      <c r="B40" s="70" t="s">
        <v>125</v>
      </c>
      <c r="C40" s="75">
        <v>0</v>
      </c>
      <c r="D40" s="75">
        <v>0</v>
      </c>
      <c r="E40" s="75">
        <v>0</v>
      </c>
      <c r="F40" s="75">
        <v>0</v>
      </c>
    </row>
    <row r="41" spans="1:6" x14ac:dyDescent="0.2">
      <c r="A41" s="70">
        <v>8210</v>
      </c>
      <c r="B41" s="70" t="s">
        <v>124</v>
      </c>
      <c r="C41" s="75">
        <v>0</v>
      </c>
      <c r="D41" s="75">
        <v>0</v>
      </c>
      <c r="E41" s="75">
        <v>0</v>
      </c>
      <c r="F41" s="75">
        <v>0</v>
      </c>
    </row>
    <row r="42" spans="1:6" x14ac:dyDescent="0.2">
      <c r="A42" s="70">
        <v>8220</v>
      </c>
      <c r="B42" s="70" t="s">
        <v>123</v>
      </c>
      <c r="C42" s="75">
        <v>0</v>
      </c>
      <c r="D42" s="75">
        <v>0</v>
      </c>
      <c r="E42" s="75">
        <v>0</v>
      </c>
      <c r="F42" s="75">
        <v>0</v>
      </c>
    </row>
    <row r="43" spans="1:6" x14ac:dyDescent="0.2">
      <c r="A43" s="70">
        <v>8230</v>
      </c>
      <c r="B43" s="70" t="s">
        <v>122</v>
      </c>
      <c r="C43" s="75">
        <v>0</v>
      </c>
      <c r="D43" s="75">
        <v>0</v>
      </c>
      <c r="E43" s="75">
        <v>0</v>
      </c>
      <c r="F43" s="75">
        <v>0</v>
      </c>
    </row>
    <row r="44" spans="1:6" x14ac:dyDescent="0.2">
      <c r="A44" s="70">
        <v>8240</v>
      </c>
      <c r="B44" s="70" t="s">
        <v>121</v>
      </c>
      <c r="C44" s="75">
        <v>0</v>
      </c>
      <c r="D44" s="75">
        <v>0</v>
      </c>
      <c r="E44" s="75">
        <v>0</v>
      </c>
      <c r="F44" s="75">
        <v>0</v>
      </c>
    </row>
    <row r="45" spans="1:6" x14ac:dyDescent="0.2">
      <c r="A45" s="70">
        <v>8250</v>
      </c>
      <c r="B45" s="70" t="s">
        <v>120</v>
      </c>
      <c r="C45" s="75">
        <v>0</v>
      </c>
      <c r="D45" s="75">
        <v>0</v>
      </c>
      <c r="E45" s="75">
        <v>0</v>
      </c>
      <c r="F45" s="75">
        <v>0</v>
      </c>
    </row>
    <row r="46" spans="1:6" x14ac:dyDescent="0.2">
      <c r="A46" s="70">
        <v>8260</v>
      </c>
      <c r="B46" s="70" t="s">
        <v>119</v>
      </c>
      <c r="C46" s="75">
        <v>0</v>
      </c>
      <c r="D46" s="75">
        <v>0</v>
      </c>
      <c r="E46" s="75">
        <v>0</v>
      </c>
      <c r="F46" s="75">
        <v>0</v>
      </c>
    </row>
    <row r="47" spans="1:6" x14ac:dyDescent="0.2">
      <c r="A47" s="70">
        <v>8270</v>
      </c>
      <c r="B47" s="70" t="s">
        <v>118</v>
      </c>
      <c r="C47" s="75">
        <v>0</v>
      </c>
      <c r="D47" s="75">
        <v>0</v>
      </c>
      <c r="E47" s="75">
        <v>0</v>
      </c>
      <c r="F47" s="75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8" fitToHeight="3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89593-D4DD-4BEE-97BF-F6292A22B00C}">
  <sheetPr>
    <pageSetUpPr fitToPage="1"/>
  </sheetPr>
  <dimension ref="A1:H47"/>
  <sheetViews>
    <sheetView showGridLines="0" zoomScaleNormal="100" zoomScaleSheetLayoutView="100" workbookViewId="0">
      <selection activeCell="E1" sqref="E1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35</v>
      </c>
    </row>
    <row r="2" spans="1:8" ht="15" customHeight="1" x14ac:dyDescent="0.2">
      <c r="A2" s="4" t="s">
        <v>32</v>
      </c>
    </row>
    <row r="3" spans="1:8" x14ac:dyDescent="0.2">
      <c r="A3" s="1"/>
    </row>
    <row r="4" spans="1:8" s="7" customFormat="1" x14ac:dyDescent="0.2">
      <c r="A4" s="6" t="s">
        <v>36</v>
      </c>
    </row>
    <row r="5" spans="1:8" s="7" customFormat="1" ht="39.950000000000003" customHeight="1" x14ac:dyDescent="0.2">
      <c r="A5" s="190" t="s">
        <v>37</v>
      </c>
      <c r="B5" s="190"/>
      <c r="C5" s="190"/>
      <c r="D5" s="190"/>
      <c r="E5" s="190"/>
      <c r="H5" s="9"/>
    </row>
    <row r="6" spans="1:8" s="7" customFormat="1" x14ac:dyDescent="0.2">
      <c r="A6" s="8"/>
      <c r="B6" s="8"/>
      <c r="C6" s="8"/>
      <c r="D6" s="8"/>
      <c r="H6" s="9"/>
    </row>
    <row r="7" spans="1:8" s="7" customFormat="1" ht="12.75" x14ac:dyDescent="0.2">
      <c r="A7" s="9" t="s">
        <v>38</v>
      </c>
      <c r="B7" s="9"/>
      <c r="C7" s="9"/>
      <c r="D7" s="9"/>
    </row>
    <row r="8" spans="1:8" s="7" customFormat="1" x14ac:dyDescent="0.2">
      <c r="A8" s="9"/>
      <c r="B8" s="9"/>
      <c r="C8" s="9"/>
      <c r="D8" s="9"/>
    </row>
    <row r="9" spans="1:8" s="7" customFormat="1" x14ac:dyDescent="0.2">
      <c r="A9" s="83" t="s">
        <v>158</v>
      </c>
      <c r="B9" s="9"/>
      <c r="C9" s="9"/>
      <c r="D9" s="9"/>
    </row>
    <row r="10" spans="1:8" s="7" customFormat="1" ht="26.1" customHeight="1" x14ac:dyDescent="0.2">
      <c r="A10" s="134" t="s">
        <v>641</v>
      </c>
      <c r="B10" s="191" t="s">
        <v>39</v>
      </c>
      <c r="C10" s="191"/>
      <c r="D10" s="191"/>
      <c r="E10" s="191"/>
    </row>
    <row r="11" spans="1:8" s="7" customFormat="1" ht="12.95" customHeight="1" x14ac:dyDescent="0.2">
      <c r="A11" s="135" t="s">
        <v>642</v>
      </c>
      <c r="B11" s="23" t="s">
        <v>40</v>
      </c>
      <c r="C11" s="23"/>
      <c r="D11" s="23"/>
      <c r="E11" s="23"/>
    </row>
    <row r="12" spans="1:8" s="7" customFormat="1" ht="26.1" customHeight="1" x14ac:dyDescent="0.2">
      <c r="A12" s="135" t="s">
        <v>643</v>
      </c>
      <c r="B12" s="191" t="s">
        <v>41</v>
      </c>
      <c r="C12" s="191"/>
      <c r="D12" s="191"/>
      <c r="E12" s="191"/>
    </row>
    <row r="13" spans="1:8" s="7" customFormat="1" ht="26.1" customHeight="1" x14ac:dyDescent="0.2">
      <c r="A13" s="135" t="s">
        <v>644</v>
      </c>
      <c r="B13" s="191" t="s">
        <v>42</v>
      </c>
      <c r="C13" s="191"/>
      <c r="D13" s="191"/>
      <c r="E13" s="191"/>
    </row>
    <row r="14" spans="1:8" s="7" customFormat="1" ht="11.25" customHeight="1" x14ac:dyDescent="0.2">
      <c r="A14" s="27"/>
      <c r="B14" s="24"/>
      <c r="C14" s="24"/>
      <c r="D14" s="24"/>
      <c r="E14" s="24"/>
    </row>
    <row r="15" spans="1:8" s="7" customFormat="1" ht="39" customHeight="1" x14ac:dyDescent="0.2">
      <c r="A15" s="134" t="s">
        <v>645</v>
      </c>
      <c r="B15" s="23" t="s">
        <v>43</v>
      </c>
    </row>
    <row r="16" spans="1:8" s="7" customFormat="1" ht="12.95" customHeight="1" x14ac:dyDescent="0.2">
      <c r="A16" s="135" t="s">
        <v>640</v>
      </c>
    </row>
    <row r="17" spans="1:8" s="7" customFormat="1" ht="12.95" customHeight="1" x14ac:dyDescent="0.2">
      <c r="A17" s="23"/>
    </row>
    <row r="18" spans="1:8" s="7" customFormat="1" ht="12.95" customHeight="1" x14ac:dyDescent="0.2">
      <c r="A18" s="83" t="s">
        <v>130</v>
      </c>
    </row>
    <row r="19" spans="1:8" s="7" customFormat="1" ht="12.95" customHeight="1" x14ac:dyDescent="0.2">
      <c r="A19" s="136" t="s">
        <v>638</v>
      </c>
    </row>
    <row r="20" spans="1:8" s="7" customFormat="1" ht="12.95" customHeight="1" x14ac:dyDescent="0.2">
      <c r="A20" s="136" t="s">
        <v>639</v>
      </c>
    </row>
    <row r="21" spans="1:8" s="7" customFormat="1" x14ac:dyDescent="0.2">
      <c r="A21" s="9"/>
    </row>
    <row r="22" spans="1:8" s="7" customFormat="1" x14ac:dyDescent="0.2">
      <c r="A22" s="9" t="s">
        <v>561</v>
      </c>
      <c r="B22" s="9"/>
      <c r="C22" s="9"/>
      <c r="D22" s="9"/>
    </row>
    <row r="23" spans="1:8" s="7" customFormat="1" x14ac:dyDescent="0.2">
      <c r="A23" s="9" t="s">
        <v>562</v>
      </c>
      <c r="B23" s="9"/>
      <c r="C23" s="9"/>
      <c r="D23" s="9"/>
    </row>
    <row r="24" spans="1:8" s="7" customFormat="1" x14ac:dyDescent="0.2">
      <c r="A24" s="9" t="s">
        <v>563</v>
      </c>
      <c r="B24" s="9"/>
      <c r="C24" s="9"/>
      <c r="D24" s="9"/>
    </row>
    <row r="25" spans="1:8" s="7" customFormat="1" x14ac:dyDescent="0.2">
      <c r="A25" s="9" t="s">
        <v>564</v>
      </c>
      <c r="B25" s="9"/>
      <c r="C25" s="9"/>
      <c r="D25" s="9"/>
    </row>
    <row r="26" spans="1:8" s="7" customFormat="1" x14ac:dyDescent="0.2">
      <c r="A26" s="9" t="s">
        <v>565</v>
      </c>
      <c r="B26" s="9"/>
      <c r="C26" s="9"/>
      <c r="D26" s="9"/>
    </row>
    <row r="27" spans="1:8" s="7" customFormat="1" x14ac:dyDescent="0.2">
      <c r="A27" s="9"/>
      <c r="B27" s="9"/>
      <c r="C27" s="9"/>
      <c r="D27" s="9"/>
    </row>
    <row r="28" spans="1:8" s="7" customFormat="1" ht="12" x14ac:dyDescent="0.2">
      <c r="A28" s="27" t="s">
        <v>131</v>
      </c>
      <c r="B28" s="9"/>
      <c r="C28" s="9"/>
      <c r="D28" s="9"/>
    </row>
    <row r="29" spans="1:8" s="7" customFormat="1" x14ac:dyDescent="0.2">
      <c r="A29" s="9"/>
      <c r="B29" s="9"/>
      <c r="C29" s="9"/>
      <c r="D29" s="9"/>
    </row>
    <row r="30" spans="1:8" s="7" customFormat="1" x14ac:dyDescent="0.2">
      <c r="A30" s="10" t="s">
        <v>44</v>
      </c>
    </row>
    <row r="31" spans="1:8" s="7" customFormat="1" x14ac:dyDescent="0.2">
      <c r="B31" s="192" t="s">
        <v>45</v>
      </c>
      <c r="C31" s="192"/>
      <c r="D31" s="192"/>
      <c r="E31" s="192"/>
    </row>
    <row r="32" spans="1:8" s="7" customFormat="1" ht="22.5" x14ac:dyDescent="0.2">
      <c r="A32" s="38" t="s">
        <v>180</v>
      </c>
      <c r="B32" s="39" t="s">
        <v>177</v>
      </c>
      <c r="C32" s="40" t="s">
        <v>204</v>
      </c>
      <c r="D32" s="40" t="s">
        <v>203</v>
      </c>
      <c r="E32" s="41" t="s">
        <v>157</v>
      </c>
      <c r="F32" s="41" t="s">
        <v>206</v>
      </c>
      <c r="G32" s="41" t="s">
        <v>207</v>
      </c>
      <c r="H32" s="41" t="s">
        <v>208</v>
      </c>
    </row>
    <row r="33" spans="1:8" s="7" customFormat="1" x14ac:dyDescent="0.2">
      <c r="A33" s="13" t="s">
        <v>46</v>
      </c>
      <c r="B33" s="14" t="s">
        <v>47</v>
      </c>
      <c r="C33" s="160">
        <v>4144474737.7712336</v>
      </c>
      <c r="D33" s="161">
        <v>4144474737.7712336</v>
      </c>
      <c r="E33" s="12"/>
      <c r="F33" s="12"/>
      <c r="G33" s="12"/>
      <c r="H33" s="12"/>
    </row>
    <row r="34" spans="1:8" s="7" customFormat="1" x14ac:dyDescent="0.2">
      <c r="A34" s="13" t="s">
        <v>48</v>
      </c>
      <c r="B34" s="14" t="s">
        <v>49</v>
      </c>
      <c r="C34" s="160"/>
      <c r="D34" s="161">
        <v>988049718.59123421</v>
      </c>
      <c r="E34" s="12"/>
      <c r="F34" s="12"/>
      <c r="G34" s="12"/>
      <c r="H34" s="12"/>
    </row>
    <row r="35" spans="1:8" s="7" customFormat="1" x14ac:dyDescent="0.2">
      <c r="A35" s="13" t="s">
        <v>50</v>
      </c>
      <c r="B35" s="14" t="s">
        <v>51</v>
      </c>
      <c r="C35" s="160"/>
      <c r="D35" s="161">
        <v>4208659830.8812342</v>
      </c>
      <c r="E35" s="12"/>
      <c r="F35" s="12"/>
      <c r="G35" s="12"/>
      <c r="H35" s="12"/>
    </row>
    <row r="36" spans="1:8" s="7" customFormat="1" x14ac:dyDescent="0.2">
      <c r="A36" s="14" t="s">
        <v>52</v>
      </c>
      <c r="B36" s="14" t="s">
        <v>53</v>
      </c>
      <c r="C36" s="160"/>
      <c r="D36" s="161">
        <v>3220610112.29</v>
      </c>
      <c r="E36" s="12"/>
      <c r="F36" s="12"/>
      <c r="G36" s="12"/>
      <c r="H36" s="12"/>
    </row>
    <row r="37" spans="1:8" s="7" customFormat="1" x14ac:dyDescent="0.2">
      <c r="A37" s="14" t="s">
        <v>54</v>
      </c>
      <c r="B37" s="14" t="s">
        <v>55</v>
      </c>
      <c r="C37" s="160"/>
      <c r="D37" s="161">
        <v>3220610112.29</v>
      </c>
      <c r="E37" s="12"/>
      <c r="F37" s="12"/>
      <c r="G37" s="12"/>
      <c r="H37" s="12"/>
    </row>
    <row r="38" spans="1:8" s="7" customFormat="1" x14ac:dyDescent="0.2">
      <c r="A38" s="14" t="s">
        <v>56</v>
      </c>
      <c r="B38" s="14" t="s">
        <v>57</v>
      </c>
      <c r="C38" s="160">
        <v>4144474737.7700005</v>
      </c>
      <c r="D38" s="161">
        <v>4144474737.7700005</v>
      </c>
      <c r="E38" s="12"/>
      <c r="F38" s="12"/>
      <c r="G38" s="12"/>
      <c r="H38" s="12"/>
    </row>
    <row r="39" spans="1:8" s="7" customFormat="1" x14ac:dyDescent="0.2">
      <c r="A39" s="14" t="s">
        <v>58</v>
      </c>
      <c r="B39" s="14" t="s">
        <v>59</v>
      </c>
      <c r="C39" s="160">
        <v>4144474737.7700005</v>
      </c>
      <c r="D39" s="163">
        <f>D40-D42</f>
        <v>1788580839.5500011</v>
      </c>
      <c r="E39" s="12"/>
      <c r="F39" s="12"/>
      <c r="G39" s="12"/>
      <c r="H39" s="12"/>
    </row>
    <row r="40" spans="1:8" s="7" customFormat="1" x14ac:dyDescent="0.2">
      <c r="A40" s="14" t="s">
        <v>60</v>
      </c>
      <c r="B40" s="14" t="s">
        <v>61</v>
      </c>
      <c r="C40" s="160">
        <v>4144474737.7700005</v>
      </c>
      <c r="D40" s="161">
        <v>4208659830.8800001</v>
      </c>
      <c r="E40" s="12"/>
      <c r="F40" s="12"/>
      <c r="G40" s="12"/>
      <c r="H40" s="12"/>
    </row>
    <row r="41" spans="1:8" s="7" customFormat="1" x14ac:dyDescent="0.2">
      <c r="A41" s="14" t="s">
        <v>62</v>
      </c>
      <c r="B41" s="14" t="s">
        <v>63</v>
      </c>
      <c r="C41" s="160">
        <v>0</v>
      </c>
      <c r="D41" s="163">
        <v>3171665457.1100063</v>
      </c>
      <c r="E41" s="12"/>
      <c r="F41" s="12"/>
      <c r="G41" s="12"/>
      <c r="H41" s="12"/>
    </row>
    <row r="42" spans="1:8" s="7" customFormat="1" x14ac:dyDescent="0.2">
      <c r="A42" s="14" t="s">
        <v>64</v>
      </c>
      <c r="B42" s="14" t="s">
        <v>65</v>
      </c>
      <c r="C42" s="160">
        <v>0</v>
      </c>
      <c r="D42" s="161">
        <v>2420078991.329999</v>
      </c>
      <c r="E42" s="12"/>
      <c r="F42" s="12"/>
      <c r="G42" s="12"/>
      <c r="H42" s="12"/>
    </row>
    <row r="43" spans="1:8" s="7" customFormat="1" x14ac:dyDescent="0.2">
      <c r="A43" s="14" t="s">
        <v>66</v>
      </c>
      <c r="B43" s="14" t="s">
        <v>67</v>
      </c>
      <c r="C43" s="160">
        <v>0</v>
      </c>
      <c r="D43" s="161">
        <v>2420078991.329999</v>
      </c>
      <c r="E43" s="12"/>
      <c r="F43" s="12"/>
      <c r="G43" s="12"/>
      <c r="H43" s="12"/>
    </row>
    <row r="44" spans="1:8" s="7" customFormat="1" x14ac:dyDescent="0.2">
      <c r="A44" s="16" t="s">
        <v>68</v>
      </c>
      <c r="B44" s="16" t="s">
        <v>69</v>
      </c>
      <c r="C44" s="164">
        <v>0</v>
      </c>
      <c r="D44" s="165">
        <v>2269916523.2800002</v>
      </c>
      <c r="E44" s="11"/>
      <c r="F44" s="11"/>
      <c r="G44" s="11"/>
      <c r="H44" s="11"/>
    </row>
    <row r="45" spans="1:8" s="7" customFormat="1" x14ac:dyDescent="0.2">
      <c r="A45" s="18" t="s">
        <v>70</v>
      </c>
      <c r="B45" s="18" t="s">
        <v>70</v>
      </c>
      <c r="C45" s="12"/>
      <c r="D45" s="12"/>
      <c r="E45" s="12"/>
      <c r="F45" s="12"/>
      <c r="G45" s="12"/>
      <c r="H45" s="12"/>
    </row>
    <row r="46" spans="1:8" s="7" customFormat="1" x14ac:dyDescent="0.2">
      <c r="B46" s="19" t="s">
        <v>71</v>
      </c>
      <c r="C46" s="20"/>
      <c r="D46" s="20"/>
      <c r="E46" s="20"/>
      <c r="F46" s="20"/>
      <c r="G46" s="20"/>
      <c r="H46" s="20"/>
    </row>
    <row r="47" spans="1:8" s="7" customFormat="1" ht="12" x14ac:dyDescent="0.2">
      <c r="A47" s="27" t="s">
        <v>131</v>
      </c>
      <c r="B47" s="21"/>
      <c r="C47" s="22"/>
      <c r="D47" s="22"/>
      <c r="E47" s="22"/>
    </row>
  </sheetData>
  <mergeCells count="5">
    <mergeCell ref="A5:E5"/>
    <mergeCell ref="B10:E10"/>
    <mergeCell ref="B12:E12"/>
    <mergeCell ref="B13:E13"/>
    <mergeCell ref="B31:E31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47"/>
  <sheetViews>
    <sheetView showGridLines="0" zoomScaleNormal="100" zoomScaleSheetLayoutView="100" workbookViewId="0">
      <selection activeCell="A2" sqref="A2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35</v>
      </c>
    </row>
    <row r="2" spans="1:8" ht="15" customHeight="1" x14ac:dyDescent="0.2">
      <c r="A2" s="4" t="s">
        <v>32</v>
      </c>
    </row>
    <row r="3" spans="1:8" x14ac:dyDescent="0.2">
      <c r="A3" s="1"/>
    </row>
    <row r="4" spans="1:8" s="7" customFormat="1" x14ac:dyDescent="0.2">
      <c r="A4" s="6" t="s">
        <v>36</v>
      </c>
    </row>
    <row r="5" spans="1:8" s="7" customFormat="1" ht="39.950000000000003" customHeight="1" x14ac:dyDescent="0.2">
      <c r="A5" s="190" t="s">
        <v>37</v>
      </c>
      <c r="B5" s="190"/>
      <c r="C5" s="190"/>
      <c r="D5" s="190"/>
      <c r="E5" s="190"/>
      <c r="H5" s="9"/>
    </row>
    <row r="6" spans="1:8" s="7" customFormat="1" x14ac:dyDescent="0.2">
      <c r="A6" s="8"/>
      <c r="B6" s="8"/>
      <c r="C6" s="8"/>
      <c r="D6" s="8"/>
      <c r="H6" s="9"/>
    </row>
    <row r="7" spans="1:8" s="7" customFormat="1" ht="12.75" x14ac:dyDescent="0.2">
      <c r="A7" s="9" t="s">
        <v>38</v>
      </c>
      <c r="B7" s="9"/>
      <c r="C7" s="9"/>
      <c r="D7" s="9"/>
    </row>
    <row r="8" spans="1:8" s="7" customFormat="1" x14ac:dyDescent="0.2">
      <c r="A8" s="9"/>
      <c r="B8" s="9"/>
      <c r="C8" s="9"/>
      <c r="D8" s="9"/>
    </row>
    <row r="9" spans="1:8" s="7" customFormat="1" x14ac:dyDescent="0.2">
      <c r="A9" s="83" t="s">
        <v>158</v>
      </c>
      <c r="B9" s="9"/>
      <c r="C9" s="9"/>
      <c r="D9" s="9"/>
    </row>
    <row r="10" spans="1:8" s="7" customFormat="1" ht="26.1" customHeight="1" x14ac:dyDescent="0.2">
      <c r="A10" s="134" t="s">
        <v>641</v>
      </c>
      <c r="B10" s="191" t="s">
        <v>39</v>
      </c>
      <c r="C10" s="191"/>
      <c r="D10" s="191"/>
      <c r="E10" s="191"/>
    </row>
    <row r="11" spans="1:8" s="7" customFormat="1" ht="12.95" customHeight="1" x14ac:dyDescent="0.2">
      <c r="A11" s="135" t="s">
        <v>642</v>
      </c>
      <c r="B11" s="23" t="s">
        <v>40</v>
      </c>
      <c r="C11" s="23"/>
      <c r="D11" s="23"/>
      <c r="E11" s="23"/>
    </row>
    <row r="12" spans="1:8" s="7" customFormat="1" ht="26.1" customHeight="1" x14ac:dyDescent="0.2">
      <c r="A12" s="135" t="s">
        <v>643</v>
      </c>
      <c r="B12" s="191" t="s">
        <v>41</v>
      </c>
      <c r="C12" s="191"/>
      <c r="D12" s="191"/>
      <c r="E12" s="191"/>
    </row>
    <row r="13" spans="1:8" s="7" customFormat="1" ht="26.1" customHeight="1" x14ac:dyDescent="0.2">
      <c r="A13" s="135" t="s">
        <v>644</v>
      </c>
      <c r="B13" s="191" t="s">
        <v>42</v>
      </c>
      <c r="C13" s="191"/>
      <c r="D13" s="191"/>
      <c r="E13" s="191"/>
    </row>
    <row r="14" spans="1:8" s="7" customFormat="1" ht="11.25" customHeight="1" x14ac:dyDescent="0.2">
      <c r="A14" s="27"/>
      <c r="B14" s="24"/>
      <c r="C14" s="24"/>
      <c r="D14" s="24"/>
      <c r="E14" s="24"/>
    </row>
    <row r="15" spans="1:8" s="7" customFormat="1" ht="39" customHeight="1" x14ac:dyDescent="0.2">
      <c r="A15" s="134" t="s">
        <v>645</v>
      </c>
      <c r="B15" s="23" t="s">
        <v>43</v>
      </c>
    </row>
    <row r="16" spans="1:8" s="7" customFormat="1" ht="12.95" customHeight="1" x14ac:dyDescent="0.2">
      <c r="A16" s="135" t="s">
        <v>640</v>
      </c>
    </row>
    <row r="17" spans="1:8" s="7" customFormat="1" ht="12.95" customHeight="1" x14ac:dyDescent="0.2">
      <c r="A17" s="23"/>
    </row>
    <row r="18" spans="1:8" s="7" customFormat="1" ht="12.95" customHeight="1" x14ac:dyDescent="0.2">
      <c r="A18" s="83" t="s">
        <v>130</v>
      </c>
    </row>
    <row r="19" spans="1:8" s="7" customFormat="1" ht="12.95" customHeight="1" x14ac:dyDescent="0.2">
      <c r="A19" s="136" t="s">
        <v>638</v>
      </c>
    </row>
    <row r="20" spans="1:8" s="7" customFormat="1" ht="12.95" customHeight="1" x14ac:dyDescent="0.2">
      <c r="A20" s="136" t="s">
        <v>639</v>
      </c>
    </row>
    <row r="21" spans="1:8" s="7" customFormat="1" x14ac:dyDescent="0.2">
      <c r="A21" s="9"/>
    </row>
    <row r="22" spans="1:8" s="7" customFormat="1" x14ac:dyDescent="0.2">
      <c r="A22" s="9" t="s">
        <v>561</v>
      </c>
      <c r="B22" s="9"/>
      <c r="C22" s="9"/>
      <c r="D22" s="9"/>
    </row>
    <row r="23" spans="1:8" s="7" customFormat="1" x14ac:dyDescent="0.2">
      <c r="A23" s="9" t="s">
        <v>562</v>
      </c>
      <c r="B23" s="9"/>
      <c r="C23" s="9"/>
      <c r="D23" s="9"/>
    </row>
    <row r="24" spans="1:8" s="7" customFormat="1" x14ac:dyDescent="0.2">
      <c r="A24" s="9" t="s">
        <v>563</v>
      </c>
      <c r="B24" s="9"/>
      <c r="C24" s="9"/>
      <c r="D24" s="9"/>
    </row>
    <row r="25" spans="1:8" s="7" customFormat="1" x14ac:dyDescent="0.2">
      <c r="A25" s="9" t="s">
        <v>564</v>
      </c>
      <c r="B25" s="9"/>
      <c r="C25" s="9"/>
      <c r="D25" s="9"/>
    </row>
    <row r="26" spans="1:8" s="7" customFormat="1" x14ac:dyDescent="0.2">
      <c r="A26" s="9" t="s">
        <v>565</v>
      </c>
      <c r="B26" s="9"/>
      <c r="C26" s="9"/>
      <c r="D26" s="9"/>
    </row>
    <row r="27" spans="1:8" s="7" customFormat="1" x14ac:dyDescent="0.2">
      <c r="A27" s="9"/>
      <c r="B27" s="9"/>
      <c r="C27" s="9"/>
      <c r="D27" s="9"/>
    </row>
    <row r="28" spans="1:8" s="7" customFormat="1" ht="12" x14ac:dyDescent="0.2">
      <c r="A28" s="27" t="s">
        <v>131</v>
      </c>
      <c r="B28" s="9"/>
      <c r="C28" s="9"/>
      <c r="D28" s="9"/>
    </row>
    <row r="29" spans="1:8" s="7" customFormat="1" x14ac:dyDescent="0.2">
      <c r="A29" s="9"/>
      <c r="B29" s="9"/>
      <c r="C29" s="9"/>
      <c r="D29" s="9"/>
    </row>
    <row r="30" spans="1:8" s="7" customFormat="1" x14ac:dyDescent="0.2">
      <c r="A30" s="10" t="s">
        <v>44</v>
      </c>
    </row>
    <row r="31" spans="1:8" s="7" customFormat="1" x14ac:dyDescent="0.2">
      <c r="B31" s="192" t="s">
        <v>45</v>
      </c>
      <c r="C31" s="192"/>
      <c r="D31" s="192"/>
      <c r="E31" s="192"/>
    </row>
    <row r="32" spans="1:8" s="7" customFormat="1" ht="22.5" x14ac:dyDescent="0.2">
      <c r="A32" s="38" t="s">
        <v>180</v>
      </c>
      <c r="B32" s="39" t="s">
        <v>177</v>
      </c>
      <c r="C32" s="40" t="s">
        <v>204</v>
      </c>
      <c r="D32" s="40" t="s">
        <v>203</v>
      </c>
      <c r="E32" s="41" t="s">
        <v>157</v>
      </c>
      <c r="F32" s="41" t="s">
        <v>206</v>
      </c>
      <c r="G32" s="41" t="s">
        <v>207</v>
      </c>
      <c r="H32" s="41" t="s">
        <v>208</v>
      </c>
    </row>
    <row r="33" spans="1:8" s="7" customFormat="1" x14ac:dyDescent="0.2">
      <c r="A33" s="13" t="s">
        <v>46</v>
      </c>
      <c r="B33" s="14" t="s">
        <v>47</v>
      </c>
      <c r="C33" s="15"/>
      <c r="D33" s="12"/>
      <c r="E33" s="12"/>
      <c r="F33" s="12"/>
      <c r="G33" s="12"/>
      <c r="H33" s="12"/>
    </row>
    <row r="34" spans="1:8" s="7" customFormat="1" x14ac:dyDescent="0.2">
      <c r="A34" s="13" t="s">
        <v>48</v>
      </c>
      <c r="B34" s="14" t="s">
        <v>49</v>
      </c>
      <c r="C34" s="15"/>
      <c r="D34" s="12"/>
      <c r="E34" s="12"/>
      <c r="F34" s="12"/>
      <c r="G34" s="12"/>
      <c r="H34" s="12"/>
    </row>
    <row r="35" spans="1:8" s="7" customFormat="1" x14ac:dyDescent="0.2">
      <c r="A35" s="13" t="s">
        <v>50</v>
      </c>
      <c r="B35" s="14" t="s">
        <v>51</v>
      </c>
      <c r="C35" s="15"/>
      <c r="D35" s="12"/>
      <c r="E35" s="12"/>
      <c r="F35" s="12"/>
      <c r="G35" s="12"/>
      <c r="H35" s="12"/>
    </row>
    <row r="36" spans="1:8" s="7" customFormat="1" x14ac:dyDescent="0.2">
      <c r="A36" s="14" t="s">
        <v>52</v>
      </c>
      <c r="B36" s="14" t="s">
        <v>53</v>
      </c>
      <c r="C36" s="15"/>
      <c r="D36" s="12"/>
      <c r="E36" s="12"/>
      <c r="F36" s="12"/>
      <c r="G36" s="12"/>
      <c r="H36" s="12"/>
    </row>
    <row r="37" spans="1:8" s="7" customFormat="1" x14ac:dyDescent="0.2">
      <c r="A37" s="14" t="s">
        <v>54</v>
      </c>
      <c r="B37" s="14" t="s">
        <v>55</v>
      </c>
      <c r="C37" s="15"/>
      <c r="D37" s="12"/>
      <c r="E37" s="12"/>
      <c r="F37" s="12"/>
      <c r="G37" s="12"/>
      <c r="H37" s="12"/>
    </row>
    <row r="38" spans="1:8" s="7" customFormat="1" x14ac:dyDescent="0.2">
      <c r="A38" s="14" t="s">
        <v>56</v>
      </c>
      <c r="B38" s="14" t="s">
        <v>57</v>
      </c>
      <c r="C38" s="15"/>
      <c r="D38" s="12"/>
      <c r="E38" s="12"/>
      <c r="F38" s="12"/>
      <c r="G38" s="12"/>
      <c r="H38" s="12"/>
    </row>
    <row r="39" spans="1:8" s="7" customFormat="1" x14ac:dyDescent="0.2">
      <c r="A39" s="14" t="s">
        <v>58</v>
      </c>
      <c r="B39" s="14" t="s">
        <v>59</v>
      </c>
      <c r="C39" s="15"/>
      <c r="D39" s="12"/>
      <c r="E39" s="12"/>
      <c r="F39" s="12"/>
      <c r="G39" s="12"/>
      <c r="H39" s="12"/>
    </row>
    <row r="40" spans="1:8" s="7" customFormat="1" x14ac:dyDescent="0.2">
      <c r="A40" s="14" t="s">
        <v>60</v>
      </c>
      <c r="B40" s="14" t="s">
        <v>61</v>
      </c>
      <c r="C40" s="15"/>
      <c r="D40" s="12"/>
      <c r="E40" s="12"/>
      <c r="F40" s="12"/>
      <c r="G40" s="12"/>
      <c r="H40" s="12"/>
    </row>
    <row r="41" spans="1:8" s="7" customFormat="1" x14ac:dyDescent="0.2">
      <c r="A41" s="14" t="s">
        <v>62</v>
      </c>
      <c r="B41" s="14" t="s">
        <v>63</v>
      </c>
      <c r="C41" s="15"/>
      <c r="D41" s="12"/>
      <c r="E41" s="12"/>
      <c r="F41" s="12"/>
      <c r="G41" s="12"/>
      <c r="H41" s="12"/>
    </row>
    <row r="42" spans="1:8" s="7" customFormat="1" x14ac:dyDescent="0.2">
      <c r="A42" s="14" t="s">
        <v>64</v>
      </c>
      <c r="B42" s="14" t="s">
        <v>65</v>
      </c>
      <c r="C42" s="15"/>
      <c r="D42" s="12"/>
      <c r="E42" s="12"/>
      <c r="F42" s="12"/>
      <c r="G42" s="12"/>
      <c r="H42" s="12"/>
    </row>
    <row r="43" spans="1:8" s="7" customFormat="1" x14ac:dyDescent="0.2">
      <c r="A43" s="14" t="s">
        <v>66</v>
      </c>
      <c r="B43" s="14" t="s">
        <v>67</v>
      </c>
      <c r="C43" s="15"/>
      <c r="D43" s="12"/>
      <c r="E43" s="12"/>
      <c r="F43" s="12"/>
      <c r="G43" s="12"/>
      <c r="H43" s="12"/>
    </row>
    <row r="44" spans="1:8" s="7" customFormat="1" x14ac:dyDescent="0.2">
      <c r="A44" s="16" t="s">
        <v>68</v>
      </c>
      <c r="B44" s="16" t="s">
        <v>69</v>
      </c>
      <c r="C44" s="17"/>
      <c r="D44" s="11"/>
      <c r="E44" s="11"/>
      <c r="F44" s="11"/>
      <c r="G44" s="11"/>
      <c r="H44" s="11"/>
    </row>
    <row r="45" spans="1:8" s="7" customFormat="1" x14ac:dyDescent="0.2">
      <c r="A45" s="18" t="s">
        <v>70</v>
      </c>
      <c r="B45" s="18" t="s">
        <v>70</v>
      </c>
      <c r="C45" s="12"/>
      <c r="D45" s="12"/>
      <c r="E45" s="12"/>
      <c r="F45" s="12"/>
      <c r="G45" s="12"/>
      <c r="H45" s="12"/>
    </row>
    <row r="46" spans="1:8" s="7" customFormat="1" x14ac:dyDescent="0.2">
      <c r="B46" s="19" t="s">
        <v>71</v>
      </c>
      <c r="C46" s="20"/>
      <c r="D46" s="20"/>
      <c r="E46" s="20"/>
      <c r="F46" s="20"/>
      <c r="G46" s="20"/>
      <c r="H46" s="20"/>
    </row>
    <row r="47" spans="1:8" s="7" customFormat="1" ht="12" x14ac:dyDescent="0.2">
      <c r="A47" s="27" t="s">
        <v>131</v>
      </c>
      <c r="B47" s="21"/>
      <c r="C47" s="22"/>
      <c r="D47" s="22"/>
      <c r="E47" s="22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0"/>
  <sheetViews>
    <sheetView zoomScale="106" zoomScaleNormal="106" workbookViewId="0">
      <selection activeCell="C27" sqref="C27"/>
    </sheetView>
  </sheetViews>
  <sheetFormatPr baseColWidth="10" defaultColWidth="9.140625" defaultRowHeight="11.25" x14ac:dyDescent="0.2"/>
  <cols>
    <col min="1" max="1" width="10" style="61" customWidth="1"/>
    <col min="2" max="2" width="64.5703125" style="61" bestFit="1" customWidth="1"/>
    <col min="3" max="3" width="16.42578125" style="61" bestFit="1" customWidth="1"/>
    <col min="4" max="4" width="19.140625" style="61" customWidth="1"/>
    <col min="5" max="5" width="28" style="61" customWidth="1"/>
    <col min="6" max="6" width="22.7109375" style="61" customWidth="1"/>
    <col min="7" max="8" width="16.7109375" style="61" customWidth="1"/>
    <col min="9" max="9" width="27.140625" style="61" customWidth="1"/>
    <col min="10" max="16384" width="9.140625" style="61"/>
  </cols>
  <sheetData>
    <row r="1" spans="1:8" s="57" customFormat="1" ht="18.95" customHeight="1" x14ac:dyDescent="0.25">
      <c r="A1" s="169" t="str">
        <f>'Notas a los Edos Financieros'!A1</f>
        <v>Universidad de Guanajuato</v>
      </c>
      <c r="B1" s="170"/>
      <c r="C1" s="170"/>
      <c r="D1" s="170"/>
      <c r="E1" s="170"/>
      <c r="F1" s="170"/>
      <c r="G1" s="55" t="s">
        <v>222</v>
      </c>
      <c r="H1" s="66">
        <f>'Notas a los Edos Financieros'!E1</f>
        <v>2019</v>
      </c>
    </row>
    <row r="2" spans="1:8" s="57" customFormat="1" ht="18.95" customHeight="1" x14ac:dyDescent="0.25">
      <c r="A2" s="169" t="s">
        <v>223</v>
      </c>
      <c r="B2" s="170"/>
      <c r="C2" s="170"/>
      <c r="D2" s="170"/>
      <c r="E2" s="170"/>
      <c r="F2" s="170"/>
      <c r="G2" s="55" t="s">
        <v>224</v>
      </c>
      <c r="H2" s="66" t="str">
        <f>'Notas a los Edos Financieros'!E2</f>
        <v>Trimestral</v>
      </c>
    </row>
    <row r="3" spans="1:8" s="57" customFormat="1" ht="18.95" customHeight="1" x14ac:dyDescent="0.25">
      <c r="A3" s="169" t="str">
        <f>'Notas a los Edos Financieros'!A3</f>
        <v>Correspondiente del 01 de Enero al 30 de Septiembre 2019</v>
      </c>
      <c r="B3" s="170"/>
      <c r="C3" s="170"/>
      <c r="D3" s="170"/>
      <c r="E3" s="170"/>
      <c r="F3" s="170"/>
      <c r="G3" s="55" t="s">
        <v>226</v>
      </c>
      <c r="H3" s="66">
        <f>'Notas a los Edos Financieros'!E3</f>
        <v>3</v>
      </c>
    </row>
    <row r="4" spans="1:8" x14ac:dyDescent="0.2">
      <c r="A4" s="59" t="s">
        <v>227</v>
      </c>
      <c r="B4" s="60"/>
      <c r="C4" s="60"/>
      <c r="D4" s="60"/>
      <c r="E4" s="60"/>
      <c r="F4" s="60"/>
      <c r="G4" s="60"/>
      <c r="H4" s="60"/>
    </row>
    <row r="6" spans="1:8" x14ac:dyDescent="0.2">
      <c r="A6" s="60" t="s">
        <v>624</v>
      </c>
      <c r="B6" s="60"/>
      <c r="C6" s="60"/>
      <c r="D6" s="60"/>
      <c r="E6" s="60"/>
      <c r="F6" s="60"/>
      <c r="G6" s="60"/>
      <c r="H6" s="60"/>
    </row>
    <row r="7" spans="1:8" x14ac:dyDescent="0.2">
      <c r="A7" s="62" t="s">
        <v>180</v>
      </c>
      <c r="B7" s="62" t="s">
        <v>177</v>
      </c>
      <c r="C7" s="62" t="s">
        <v>178</v>
      </c>
      <c r="D7" s="62" t="s">
        <v>179</v>
      </c>
      <c r="E7" s="62"/>
      <c r="F7" s="62"/>
      <c r="G7" s="62"/>
      <c r="H7" s="62"/>
    </row>
    <row r="8" spans="1:8" x14ac:dyDescent="0.2">
      <c r="A8" s="63">
        <v>1114</v>
      </c>
      <c r="B8" s="61" t="s">
        <v>228</v>
      </c>
      <c r="C8" s="137">
        <v>110784054</v>
      </c>
    </row>
    <row r="9" spans="1:8" x14ac:dyDescent="0.2">
      <c r="A9" s="63">
        <v>1115</v>
      </c>
      <c r="B9" s="61" t="s">
        <v>229</v>
      </c>
      <c r="C9" s="137">
        <v>37841069</v>
      </c>
    </row>
    <row r="10" spans="1:8" x14ac:dyDescent="0.2">
      <c r="A10" s="63">
        <v>1121</v>
      </c>
      <c r="B10" s="61" t="s">
        <v>230</v>
      </c>
      <c r="C10" s="137">
        <v>2061</v>
      </c>
    </row>
    <row r="11" spans="1:8" x14ac:dyDescent="0.2">
      <c r="A11" s="63">
        <v>1211</v>
      </c>
      <c r="B11" s="61" t="s">
        <v>231</v>
      </c>
      <c r="C11" s="137">
        <v>0</v>
      </c>
    </row>
    <row r="13" spans="1:8" x14ac:dyDescent="0.2">
      <c r="A13" s="60" t="s">
        <v>625</v>
      </c>
      <c r="B13" s="60"/>
      <c r="C13" s="60"/>
      <c r="D13" s="60"/>
      <c r="E13" s="60"/>
      <c r="F13" s="60"/>
      <c r="G13" s="60"/>
      <c r="H13" s="60"/>
    </row>
    <row r="14" spans="1:8" x14ac:dyDescent="0.2">
      <c r="A14" s="62" t="s">
        <v>180</v>
      </c>
      <c r="B14" s="62" t="s">
        <v>177</v>
      </c>
      <c r="C14" s="62" t="s">
        <v>178</v>
      </c>
      <c r="D14" s="62">
        <v>2018</v>
      </c>
      <c r="E14" s="62">
        <f>D14-1</f>
        <v>2017</v>
      </c>
      <c r="F14" s="62">
        <f>E14-1</f>
        <v>2016</v>
      </c>
      <c r="G14" s="62">
        <f>F14-1</f>
        <v>2015</v>
      </c>
      <c r="H14" s="62" t="s">
        <v>211</v>
      </c>
    </row>
    <row r="15" spans="1:8" x14ac:dyDescent="0.2">
      <c r="A15" s="63">
        <v>1122</v>
      </c>
      <c r="B15" s="61" t="s">
        <v>232</v>
      </c>
      <c r="C15" s="65">
        <v>88486297.869999975</v>
      </c>
      <c r="D15" s="65">
        <v>85280266.659999982</v>
      </c>
      <c r="E15" s="65">
        <v>65317161</v>
      </c>
      <c r="F15" s="65">
        <v>60890749</v>
      </c>
      <c r="G15" s="65">
        <v>54896421</v>
      </c>
    </row>
    <row r="16" spans="1:8" x14ac:dyDescent="0.2">
      <c r="A16" s="63">
        <v>1124</v>
      </c>
      <c r="B16" s="61" t="s">
        <v>233</v>
      </c>
      <c r="C16" s="65">
        <v>-124.39</v>
      </c>
      <c r="D16" s="65">
        <v>0</v>
      </c>
      <c r="E16" s="65">
        <v>0</v>
      </c>
      <c r="F16" s="65">
        <v>0</v>
      </c>
      <c r="G16" s="65">
        <v>0</v>
      </c>
    </row>
    <row r="18" spans="1:8" x14ac:dyDescent="0.2">
      <c r="A18" s="60" t="s">
        <v>626</v>
      </c>
      <c r="B18" s="60"/>
      <c r="C18" s="60"/>
      <c r="D18" s="60"/>
      <c r="E18" s="60"/>
      <c r="F18" s="60"/>
      <c r="G18" s="60"/>
      <c r="H18" s="60"/>
    </row>
    <row r="19" spans="1:8" x14ac:dyDescent="0.2">
      <c r="A19" s="62" t="s">
        <v>180</v>
      </c>
      <c r="B19" s="62" t="s">
        <v>177</v>
      </c>
      <c r="C19" s="62" t="s">
        <v>178</v>
      </c>
      <c r="D19" s="62" t="s">
        <v>234</v>
      </c>
      <c r="E19" s="62" t="s">
        <v>235</v>
      </c>
      <c r="F19" s="62" t="s">
        <v>236</v>
      </c>
      <c r="G19" s="62" t="s">
        <v>237</v>
      </c>
      <c r="H19" s="62" t="s">
        <v>238</v>
      </c>
    </row>
    <row r="20" spans="1:8" x14ac:dyDescent="0.2">
      <c r="A20" s="63">
        <v>1123</v>
      </c>
      <c r="B20" s="61" t="s">
        <v>239</v>
      </c>
      <c r="C20" s="65">
        <v>7055341.96</v>
      </c>
      <c r="D20" s="65">
        <v>7055341.96</v>
      </c>
      <c r="E20" s="65">
        <v>0</v>
      </c>
      <c r="F20" s="65">
        <v>0</v>
      </c>
      <c r="G20" s="65">
        <v>0</v>
      </c>
    </row>
    <row r="21" spans="1:8" x14ac:dyDescent="0.2">
      <c r="A21" s="63">
        <v>1125</v>
      </c>
      <c r="B21" s="61" t="s">
        <v>240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</row>
    <row r="22" spans="1:8" x14ac:dyDescent="0.2">
      <c r="A22" s="63">
        <v>1131</v>
      </c>
      <c r="B22" s="61" t="s">
        <v>241</v>
      </c>
      <c r="C22" s="65">
        <v>4818898.8</v>
      </c>
      <c r="D22" s="65">
        <v>4818898.8</v>
      </c>
      <c r="E22" s="65">
        <v>0</v>
      </c>
      <c r="F22" s="65">
        <v>0</v>
      </c>
      <c r="G22" s="65">
        <v>0</v>
      </c>
    </row>
    <row r="23" spans="1:8" x14ac:dyDescent="0.2">
      <c r="A23" s="63">
        <v>1132</v>
      </c>
      <c r="B23" s="61" t="s">
        <v>242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</row>
    <row r="24" spans="1:8" x14ac:dyDescent="0.2">
      <c r="A24" s="63">
        <v>1133</v>
      </c>
      <c r="B24" s="61" t="s">
        <v>243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</row>
    <row r="25" spans="1:8" x14ac:dyDescent="0.2">
      <c r="A25" s="63">
        <v>1134</v>
      </c>
      <c r="B25" s="61" t="s">
        <v>244</v>
      </c>
      <c r="C25" s="65">
        <v>52403508.840000004</v>
      </c>
      <c r="D25" s="65">
        <v>52403508.840000004</v>
      </c>
      <c r="E25" s="65">
        <v>0</v>
      </c>
      <c r="F25" s="65">
        <v>0</v>
      </c>
      <c r="G25" s="65">
        <v>0</v>
      </c>
    </row>
    <row r="26" spans="1:8" x14ac:dyDescent="0.2">
      <c r="A26" s="63">
        <v>1139</v>
      </c>
      <c r="B26" s="61" t="s">
        <v>245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</row>
    <row r="28" spans="1:8" x14ac:dyDescent="0.2">
      <c r="A28" s="60" t="s">
        <v>627</v>
      </c>
      <c r="B28" s="60"/>
      <c r="C28" s="60"/>
      <c r="D28" s="60"/>
      <c r="E28" s="60"/>
      <c r="F28" s="60"/>
      <c r="G28" s="60"/>
      <c r="H28" s="60"/>
    </row>
    <row r="29" spans="1:8" x14ac:dyDescent="0.2">
      <c r="A29" s="62" t="s">
        <v>180</v>
      </c>
      <c r="B29" s="62" t="s">
        <v>177</v>
      </c>
      <c r="C29" s="62" t="s">
        <v>178</v>
      </c>
      <c r="D29" s="62" t="s">
        <v>190</v>
      </c>
      <c r="E29" s="62" t="s">
        <v>189</v>
      </c>
      <c r="F29" s="62" t="s">
        <v>246</v>
      </c>
      <c r="G29" s="62" t="s">
        <v>192</v>
      </c>
      <c r="H29" s="62"/>
    </row>
    <row r="30" spans="1:8" x14ac:dyDescent="0.2">
      <c r="A30" s="63">
        <v>1140</v>
      </c>
      <c r="B30" s="61" t="s">
        <v>247</v>
      </c>
      <c r="C30" s="65">
        <v>0</v>
      </c>
    </row>
    <row r="31" spans="1:8" x14ac:dyDescent="0.2">
      <c r="A31" s="63">
        <v>1141</v>
      </c>
      <c r="B31" s="61" t="s">
        <v>248</v>
      </c>
      <c r="C31" s="65">
        <v>0</v>
      </c>
    </row>
    <row r="32" spans="1:8" x14ac:dyDescent="0.2">
      <c r="A32" s="63">
        <v>1142</v>
      </c>
      <c r="B32" s="61" t="s">
        <v>249</v>
      </c>
      <c r="C32" s="65">
        <v>0</v>
      </c>
    </row>
    <row r="33" spans="1:8" x14ac:dyDescent="0.2">
      <c r="A33" s="63">
        <v>1143</v>
      </c>
      <c r="B33" s="61" t="s">
        <v>250</v>
      </c>
      <c r="C33" s="65">
        <v>0</v>
      </c>
    </row>
    <row r="34" spans="1:8" x14ac:dyDescent="0.2">
      <c r="A34" s="63">
        <v>1144</v>
      </c>
      <c r="B34" s="61" t="s">
        <v>251</v>
      </c>
      <c r="C34" s="65">
        <v>0</v>
      </c>
    </row>
    <row r="35" spans="1:8" x14ac:dyDescent="0.2">
      <c r="A35" s="63">
        <v>1145</v>
      </c>
      <c r="B35" s="61" t="s">
        <v>252</v>
      </c>
      <c r="C35" s="65">
        <v>0</v>
      </c>
    </row>
    <row r="37" spans="1:8" x14ac:dyDescent="0.2">
      <c r="A37" s="60" t="s">
        <v>628</v>
      </c>
      <c r="B37" s="60"/>
      <c r="C37" s="60"/>
      <c r="D37" s="60"/>
      <c r="E37" s="60"/>
      <c r="F37" s="60"/>
      <c r="G37" s="60"/>
      <c r="H37" s="60"/>
    </row>
    <row r="38" spans="1:8" x14ac:dyDescent="0.2">
      <c r="A38" s="62" t="s">
        <v>180</v>
      </c>
      <c r="B38" s="62" t="s">
        <v>177</v>
      </c>
      <c r="C38" s="62" t="s">
        <v>178</v>
      </c>
      <c r="D38" s="62" t="s">
        <v>188</v>
      </c>
      <c r="E38" s="62" t="s">
        <v>191</v>
      </c>
      <c r="F38" s="62" t="s">
        <v>253</v>
      </c>
      <c r="G38" s="62"/>
      <c r="H38" s="62"/>
    </row>
    <row r="39" spans="1:8" x14ac:dyDescent="0.2">
      <c r="A39" s="63">
        <v>1150</v>
      </c>
      <c r="B39" s="61" t="s">
        <v>254</v>
      </c>
      <c r="C39" s="65">
        <v>0</v>
      </c>
    </row>
    <row r="40" spans="1:8" x14ac:dyDescent="0.2">
      <c r="A40" s="63">
        <v>1151</v>
      </c>
      <c r="B40" s="61" t="s">
        <v>255</v>
      </c>
      <c r="C40" s="138">
        <v>2620456.6599999997</v>
      </c>
      <c r="D40" s="61" t="s">
        <v>647</v>
      </c>
    </row>
    <row r="42" spans="1:8" x14ac:dyDescent="0.2">
      <c r="A42" s="60" t="s">
        <v>629</v>
      </c>
      <c r="B42" s="60"/>
      <c r="C42" s="60"/>
      <c r="D42" s="60"/>
      <c r="E42" s="60"/>
      <c r="F42" s="60"/>
      <c r="G42" s="60"/>
      <c r="H42" s="60"/>
    </row>
    <row r="43" spans="1:8" x14ac:dyDescent="0.2">
      <c r="A43" s="62" t="s">
        <v>180</v>
      </c>
      <c r="B43" s="62" t="s">
        <v>177</v>
      </c>
      <c r="C43" s="62" t="s">
        <v>178</v>
      </c>
      <c r="D43" s="62" t="s">
        <v>179</v>
      </c>
      <c r="E43" s="62" t="s">
        <v>238</v>
      </c>
      <c r="F43" s="62"/>
      <c r="G43" s="62"/>
      <c r="H43" s="62"/>
    </row>
    <row r="44" spans="1:8" x14ac:dyDescent="0.2">
      <c r="A44" s="63">
        <v>1213</v>
      </c>
      <c r="B44" s="61" t="s">
        <v>256</v>
      </c>
      <c r="C44" s="65">
        <v>607021067.47000027</v>
      </c>
    </row>
    <row r="46" spans="1:8" x14ac:dyDescent="0.2">
      <c r="A46" s="60" t="s">
        <v>630</v>
      </c>
      <c r="B46" s="60"/>
      <c r="C46" s="60"/>
      <c r="D46" s="60"/>
      <c r="E46" s="60"/>
      <c r="F46" s="60"/>
      <c r="G46" s="60"/>
      <c r="H46" s="60"/>
    </row>
    <row r="47" spans="1:8" x14ac:dyDescent="0.2">
      <c r="A47" s="62" t="s">
        <v>180</v>
      </c>
      <c r="B47" s="62" t="s">
        <v>177</v>
      </c>
      <c r="C47" s="62" t="s">
        <v>178</v>
      </c>
      <c r="D47" s="62"/>
      <c r="E47" s="62"/>
      <c r="F47" s="62"/>
      <c r="G47" s="62"/>
      <c r="H47" s="62"/>
    </row>
    <row r="48" spans="1:8" x14ac:dyDescent="0.2">
      <c r="A48" s="63">
        <v>1214</v>
      </c>
      <c r="B48" s="61" t="s">
        <v>257</v>
      </c>
      <c r="C48" s="65">
        <v>26418828.890000001</v>
      </c>
    </row>
    <row r="50" spans="1:9" x14ac:dyDescent="0.2">
      <c r="A50" s="60" t="s">
        <v>631</v>
      </c>
      <c r="B50" s="60"/>
      <c r="C50" s="60"/>
      <c r="D50" s="60"/>
      <c r="E50" s="60"/>
      <c r="F50" s="60"/>
      <c r="G50" s="60"/>
      <c r="H50" s="60"/>
      <c r="I50" s="60"/>
    </row>
    <row r="51" spans="1:9" x14ac:dyDescent="0.2">
      <c r="A51" s="62" t="s">
        <v>180</v>
      </c>
      <c r="B51" s="62" t="s">
        <v>177</v>
      </c>
      <c r="C51" s="62" t="s">
        <v>178</v>
      </c>
      <c r="D51" s="62" t="s">
        <v>193</v>
      </c>
      <c r="E51" s="62" t="s">
        <v>194</v>
      </c>
      <c r="F51" s="62" t="s">
        <v>188</v>
      </c>
      <c r="G51" s="62" t="s">
        <v>258</v>
      </c>
      <c r="H51" s="62" t="s">
        <v>195</v>
      </c>
      <c r="I51" s="62" t="s">
        <v>259</v>
      </c>
    </row>
    <row r="52" spans="1:9" x14ac:dyDescent="0.2">
      <c r="A52" s="63">
        <v>1230</v>
      </c>
      <c r="B52" s="61" t="s">
        <v>260</v>
      </c>
      <c r="C52" s="139">
        <f>+SUM(C53:C59)</f>
        <v>5892814277.2200003</v>
      </c>
      <c r="D52" s="139">
        <f>+SUM(D53:D59)</f>
        <v>68783838.449999988</v>
      </c>
      <c r="E52" s="139">
        <f>+SUM(E53:E59)</f>
        <v>541867143.19000006</v>
      </c>
      <c r="F52" s="140"/>
    </row>
    <row r="53" spans="1:9" x14ac:dyDescent="0.2">
      <c r="A53" s="63">
        <v>1231</v>
      </c>
      <c r="B53" s="61" t="s">
        <v>261</v>
      </c>
      <c r="C53" s="141">
        <v>2140222198</v>
      </c>
      <c r="D53" s="141">
        <v>0</v>
      </c>
      <c r="E53" s="141">
        <v>0</v>
      </c>
      <c r="F53" s="140"/>
    </row>
    <row r="54" spans="1:9" x14ac:dyDescent="0.2">
      <c r="A54" s="63">
        <v>1232</v>
      </c>
      <c r="B54" s="61" t="s">
        <v>262</v>
      </c>
      <c r="C54" s="141">
        <v>6924096</v>
      </c>
      <c r="D54" s="141">
        <v>124607.60999999999</v>
      </c>
      <c r="E54" s="141">
        <v>480532.44</v>
      </c>
      <c r="F54" s="140" t="s">
        <v>648</v>
      </c>
      <c r="G54" s="61">
        <v>2</v>
      </c>
    </row>
    <row r="55" spans="1:9" x14ac:dyDescent="0.2">
      <c r="A55" s="63">
        <v>1233</v>
      </c>
      <c r="B55" s="61" t="s">
        <v>263</v>
      </c>
      <c r="C55" s="141">
        <v>2904220929.1700001</v>
      </c>
      <c r="D55" s="141">
        <v>68631841.679999992</v>
      </c>
      <c r="E55" s="141">
        <v>495069425.91000003</v>
      </c>
      <c r="F55" s="140" t="s">
        <v>648</v>
      </c>
      <c r="G55" s="61">
        <v>3.3</v>
      </c>
    </row>
    <row r="56" spans="1:9" x14ac:dyDescent="0.2">
      <c r="A56" s="63">
        <v>1234</v>
      </c>
      <c r="B56" s="61" t="s">
        <v>264</v>
      </c>
      <c r="C56" s="141">
        <v>420601255.06999999</v>
      </c>
      <c r="D56" s="141">
        <v>27389.159999999996</v>
      </c>
      <c r="E56" s="141">
        <v>46317184.840000004</v>
      </c>
      <c r="F56" s="140" t="s">
        <v>648</v>
      </c>
      <c r="G56" s="61">
        <v>4</v>
      </c>
    </row>
    <row r="57" spans="1:9" x14ac:dyDescent="0.2">
      <c r="A57" s="63">
        <v>1235</v>
      </c>
      <c r="B57" s="61" t="s">
        <v>265</v>
      </c>
      <c r="C57" s="141">
        <v>0</v>
      </c>
      <c r="D57" s="141">
        <v>0</v>
      </c>
      <c r="E57" s="141">
        <v>0</v>
      </c>
      <c r="F57" s="140"/>
    </row>
    <row r="58" spans="1:9" x14ac:dyDescent="0.2">
      <c r="A58" s="63">
        <v>1236</v>
      </c>
      <c r="B58" s="61" t="s">
        <v>266</v>
      </c>
      <c r="C58" s="141">
        <v>420845798.98000008</v>
      </c>
      <c r="D58" s="141">
        <v>0</v>
      </c>
      <c r="E58" s="141">
        <v>0</v>
      </c>
      <c r="F58" s="140"/>
    </row>
    <row r="59" spans="1:9" x14ac:dyDescent="0.2">
      <c r="A59" s="63">
        <v>1239</v>
      </c>
      <c r="B59" s="61" t="s">
        <v>267</v>
      </c>
      <c r="C59" s="141">
        <v>0</v>
      </c>
      <c r="D59" s="141">
        <v>0</v>
      </c>
      <c r="E59" s="141">
        <v>0</v>
      </c>
      <c r="F59" s="140"/>
    </row>
    <row r="60" spans="1:9" x14ac:dyDescent="0.2">
      <c r="A60" s="63">
        <v>1240</v>
      </c>
      <c r="B60" s="61" t="s">
        <v>268</v>
      </c>
      <c r="C60" s="139">
        <f>+SUM(C61:C68)</f>
        <v>1960739973.6499999</v>
      </c>
      <c r="D60" s="139">
        <f>+SUM(D61:D68)</f>
        <v>107791312.76000001</v>
      </c>
      <c r="E60" s="139">
        <f>+SUM(E61:E68)</f>
        <v>1595801286.2099998</v>
      </c>
      <c r="F60" s="140"/>
    </row>
    <row r="61" spans="1:9" x14ac:dyDescent="0.2">
      <c r="A61" s="63">
        <v>1241</v>
      </c>
      <c r="B61" s="61" t="s">
        <v>269</v>
      </c>
      <c r="C61" s="141">
        <v>800600632.60999978</v>
      </c>
      <c r="D61" s="141">
        <v>41300040.069999985</v>
      </c>
      <c r="E61" s="141">
        <v>716564357.48999989</v>
      </c>
      <c r="F61" s="140" t="s">
        <v>648</v>
      </c>
      <c r="G61" s="61" t="s">
        <v>649</v>
      </c>
    </row>
    <row r="62" spans="1:9" x14ac:dyDescent="0.2">
      <c r="A62" s="63">
        <v>1242</v>
      </c>
      <c r="B62" s="61" t="s">
        <v>270</v>
      </c>
      <c r="C62" s="141">
        <v>236169444.55000007</v>
      </c>
      <c r="D62" s="141">
        <v>7915633.29</v>
      </c>
      <c r="E62" s="141">
        <v>167051035.01999998</v>
      </c>
      <c r="F62" s="140" t="s">
        <v>648</v>
      </c>
      <c r="G62" s="61" t="s">
        <v>649</v>
      </c>
    </row>
    <row r="63" spans="1:9" x14ac:dyDescent="0.2">
      <c r="A63" s="63">
        <v>1243</v>
      </c>
      <c r="B63" s="61" t="s">
        <v>271</v>
      </c>
      <c r="C63" s="141">
        <v>606837559.60000002</v>
      </c>
      <c r="D63" s="141">
        <v>37116520.74000001</v>
      </c>
      <c r="E63" s="141">
        <v>465481596.91000003</v>
      </c>
      <c r="F63" s="140" t="s">
        <v>648</v>
      </c>
      <c r="G63" s="61">
        <v>20</v>
      </c>
    </row>
    <row r="64" spans="1:9" x14ac:dyDescent="0.2">
      <c r="A64" s="63">
        <v>1244</v>
      </c>
      <c r="B64" s="61" t="s">
        <v>272</v>
      </c>
      <c r="C64" s="141">
        <v>133823059.42</v>
      </c>
      <c r="D64" s="141">
        <v>9117386.5700000022</v>
      </c>
      <c r="E64" s="141">
        <v>99654941.419999987</v>
      </c>
      <c r="F64" s="140" t="s">
        <v>648</v>
      </c>
      <c r="G64" s="61">
        <v>20</v>
      </c>
    </row>
    <row r="65" spans="1:9" x14ac:dyDescent="0.2">
      <c r="A65" s="63">
        <v>1245</v>
      </c>
      <c r="B65" s="61" t="s">
        <v>273</v>
      </c>
      <c r="C65" s="141">
        <v>0</v>
      </c>
      <c r="D65" s="141">
        <v>0</v>
      </c>
      <c r="E65" s="141">
        <v>0</v>
      </c>
      <c r="F65" s="140"/>
    </row>
    <row r="66" spans="1:9" x14ac:dyDescent="0.2">
      <c r="A66" s="63">
        <v>1246</v>
      </c>
      <c r="B66" s="61" t="s">
        <v>274</v>
      </c>
      <c r="C66" s="141">
        <v>181069042.31</v>
      </c>
      <c r="D66" s="141">
        <v>12325811.09</v>
      </c>
      <c r="E66" s="141">
        <v>146184335.38</v>
      </c>
      <c r="F66" s="140" t="s">
        <v>648</v>
      </c>
      <c r="G66" s="61">
        <v>10</v>
      </c>
    </row>
    <row r="67" spans="1:9" x14ac:dyDescent="0.2">
      <c r="A67" s="63">
        <v>1247</v>
      </c>
      <c r="B67" s="61" t="s">
        <v>275</v>
      </c>
      <c r="C67" s="141">
        <v>2132295.16</v>
      </c>
      <c r="D67" s="141">
        <v>0</v>
      </c>
      <c r="E67" s="141">
        <v>803104.25</v>
      </c>
      <c r="F67" s="140"/>
    </row>
    <row r="68" spans="1:9" x14ac:dyDescent="0.2">
      <c r="A68" s="63">
        <v>1248</v>
      </c>
      <c r="B68" s="61" t="s">
        <v>276</v>
      </c>
      <c r="C68" s="141">
        <v>107940</v>
      </c>
      <c r="D68" s="141">
        <v>15921</v>
      </c>
      <c r="E68" s="141">
        <v>61915.74</v>
      </c>
      <c r="F68" s="140" t="s">
        <v>648</v>
      </c>
      <c r="G68" s="61">
        <v>20</v>
      </c>
    </row>
    <row r="70" spans="1:9" x14ac:dyDescent="0.2">
      <c r="A70" s="60" t="s">
        <v>632</v>
      </c>
      <c r="B70" s="60"/>
      <c r="C70" s="60"/>
      <c r="D70" s="60"/>
      <c r="E70" s="60"/>
      <c r="F70" s="60"/>
      <c r="G70" s="60"/>
      <c r="H70" s="60"/>
      <c r="I70" s="60"/>
    </row>
    <row r="71" spans="1:9" x14ac:dyDescent="0.2">
      <c r="A71" s="62" t="s">
        <v>180</v>
      </c>
      <c r="B71" s="62" t="s">
        <v>177</v>
      </c>
      <c r="C71" s="62" t="s">
        <v>178</v>
      </c>
      <c r="D71" s="62" t="s">
        <v>196</v>
      </c>
      <c r="E71" s="62" t="s">
        <v>277</v>
      </c>
      <c r="F71" s="62" t="s">
        <v>188</v>
      </c>
      <c r="G71" s="62" t="s">
        <v>258</v>
      </c>
      <c r="H71" s="62" t="s">
        <v>195</v>
      </c>
      <c r="I71" s="62" t="s">
        <v>259</v>
      </c>
    </row>
    <row r="72" spans="1:9" x14ac:dyDescent="0.2">
      <c r="A72" s="63">
        <v>1250</v>
      </c>
      <c r="B72" s="61" t="s">
        <v>278</v>
      </c>
      <c r="C72" s="139">
        <f>+SUM(C73:C77)</f>
        <v>91398208.24000001</v>
      </c>
      <c r="D72" s="139">
        <f>+SUM(D73:D77)</f>
        <v>931204.13</v>
      </c>
      <c r="E72" s="139">
        <f>+SUM(E73:E77)</f>
        <v>1928121.79</v>
      </c>
    </row>
    <row r="73" spans="1:9" x14ac:dyDescent="0.2">
      <c r="A73" s="63">
        <v>1251</v>
      </c>
      <c r="B73" s="61" t="s">
        <v>279</v>
      </c>
      <c r="C73" s="141">
        <v>79329675.780000001</v>
      </c>
      <c r="D73" s="141">
        <v>446698.62999999995</v>
      </c>
      <c r="E73" s="141">
        <v>1005352.7</v>
      </c>
      <c r="F73" s="61" t="s">
        <v>648</v>
      </c>
    </row>
    <row r="74" spans="1:9" x14ac:dyDescent="0.2">
      <c r="A74" s="63">
        <v>1252</v>
      </c>
      <c r="B74" s="61" t="s">
        <v>280</v>
      </c>
      <c r="C74" s="141">
        <v>8260</v>
      </c>
      <c r="D74" s="141">
        <v>398.25</v>
      </c>
      <c r="E74" s="141">
        <v>1224.25</v>
      </c>
      <c r="F74" s="61" t="s">
        <v>648</v>
      </c>
    </row>
    <row r="75" spans="1:9" x14ac:dyDescent="0.2">
      <c r="A75" s="63">
        <v>1253</v>
      </c>
      <c r="B75" s="61" t="s">
        <v>281</v>
      </c>
      <c r="C75" s="141">
        <v>0</v>
      </c>
      <c r="D75" s="141">
        <v>0</v>
      </c>
      <c r="E75" s="141">
        <v>0</v>
      </c>
    </row>
    <row r="76" spans="1:9" x14ac:dyDescent="0.2">
      <c r="A76" s="63">
        <v>1254</v>
      </c>
      <c r="B76" s="61" t="s">
        <v>282</v>
      </c>
      <c r="C76" s="141">
        <v>12055282.460000001</v>
      </c>
      <c r="D76" s="141">
        <v>483869.63</v>
      </c>
      <c r="E76" s="141">
        <v>920752.78</v>
      </c>
      <c r="F76" s="61" t="s">
        <v>648</v>
      </c>
    </row>
    <row r="77" spans="1:9" x14ac:dyDescent="0.2">
      <c r="A77" s="63">
        <v>1259</v>
      </c>
      <c r="B77" s="61" t="s">
        <v>283</v>
      </c>
      <c r="C77" s="141">
        <v>4990</v>
      </c>
      <c r="D77" s="141">
        <v>237.62</v>
      </c>
      <c r="E77" s="141">
        <v>792.06</v>
      </c>
      <c r="F77" s="61" t="s">
        <v>648</v>
      </c>
    </row>
    <row r="78" spans="1:9" x14ac:dyDescent="0.2">
      <c r="A78" s="63">
        <v>1270</v>
      </c>
      <c r="B78" s="61" t="s">
        <v>284</v>
      </c>
      <c r="C78" s="139">
        <f>+SUM(C79:C84)</f>
        <v>0</v>
      </c>
      <c r="D78" s="139">
        <f>+SUM(D79:D84)</f>
        <v>0</v>
      </c>
      <c r="E78" s="139">
        <f>+SUM(E79:E84)</f>
        <v>0</v>
      </c>
    </row>
    <row r="79" spans="1:9" x14ac:dyDescent="0.2">
      <c r="A79" s="63">
        <v>1271</v>
      </c>
      <c r="B79" s="61" t="s">
        <v>285</v>
      </c>
      <c r="C79" s="141">
        <v>0</v>
      </c>
      <c r="D79" s="141">
        <v>0</v>
      </c>
      <c r="E79" s="141">
        <v>0</v>
      </c>
    </row>
    <row r="80" spans="1:9" x14ac:dyDescent="0.2">
      <c r="A80" s="63">
        <v>1272</v>
      </c>
      <c r="B80" s="61" t="s">
        <v>286</v>
      </c>
      <c r="C80" s="141">
        <v>0</v>
      </c>
      <c r="D80" s="141">
        <v>0</v>
      </c>
      <c r="E80" s="141">
        <v>0</v>
      </c>
    </row>
    <row r="81" spans="1:8" x14ac:dyDescent="0.2">
      <c r="A81" s="63">
        <v>1273</v>
      </c>
      <c r="B81" s="61" t="s">
        <v>287</v>
      </c>
      <c r="C81" s="141">
        <v>0</v>
      </c>
      <c r="D81" s="141">
        <v>0</v>
      </c>
      <c r="E81" s="141">
        <v>0</v>
      </c>
    </row>
    <row r="82" spans="1:8" x14ac:dyDescent="0.2">
      <c r="A82" s="63">
        <v>1274</v>
      </c>
      <c r="B82" s="61" t="s">
        <v>288</v>
      </c>
      <c r="C82" s="141">
        <v>0</v>
      </c>
      <c r="D82" s="65">
        <v>0</v>
      </c>
      <c r="E82" s="65">
        <v>0</v>
      </c>
    </row>
    <row r="83" spans="1:8" x14ac:dyDescent="0.2">
      <c r="A83" s="63">
        <v>1275</v>
      </c>
      <c r="B83" s="61" t="s">
        <v>289</v>
      </c>
      <c r="C83" s="141">
        <v>0</v>
      </c>
      <c r="D83" s="65">
        <v>0</v>
      </c>
      <c r="E83" s="65">
        <v>0</v>
      </c>
    </row>
    <row r="84" spans="1:8" x14ac:dyDescent="0.2">
      <c r="A84" s="63">
        <v>1279</v>
      </c>
      <c r="B84" s="61" t="s">
        <v>290</v>
      </c>
      <c r="C84" s="141">
        <v>0</v>
      </c>
      <c r="D84" s="65">
        <v>0</v>
      </c>
      <c r="E84" s="65">
        <v>0</v>
      </c>
    </row>
    <row r="86" spans="1:8" x14ac:dyDescent="0.2">
      <c r="A86" s="60" t="s">
        <v>633</v>
      </c>
      <c r="B86" s="60"/>
      <c r="C86" s="60"/>
      <c r="D86" s="60"/>
      <c r="E86" s="60"/>
      <c r="F86" s="60"/>
      <c r="G86" s="60"/>
      <c r="H86" s="60"/>
    </row>
    <row r="87" spans="1:8" x14ac:dyDescent="0.2">
      <c r="A87" s="62" t="s">
        <v>180</v>
      </c>
      <c r="B87" s="62" t="s">
        <v>177</v>
      </c>
      <c r="C87" s="62" t="s">
        <v>178</v>
      </c>
      <c r="D87" s="62" t="s">
        <v>291</v>
      </c>
      <c r="E87" s="62"/>
      <c r="F87" s="62"/>
      <c r="G87" s="62"/>
      <c r="H87" s="62"/>
    </row>
    <row r="88" spans="1:8" x14ac:dyDescent="0.2">
      <c r="A88" s="63">
        <v>1160</v>
      </c>
      <c r="B88" s="61" t="s">
        <v>292</v>
      </c>
      <c r="C88" s="65">
        <v>0</v>
      </c>
    </row>
    <row r="89" spans="1:8" x14ac:dyDescent="0.2">
      <c r="A89" s="63">
        <v>1161</v>
      </c>
      <c r="B89" s="61" t="s">
        <v>293</v>
      </c>
      <c r="C89" s="65">
        <v>-10750989.49</v>
      </c>
    </row>
    <row r="90" spans="1:8" x14ac:dyDescent="0.2">
      <c r="A90" s="63">
        <v>1162</v>
      </c>
      <c r="B90" s="61" t="s">
        <v>294</v>
      </c>
      <c r="C90" s="65">
        <v>0</v>
      </c>
    </row>
    <row r="92" spans="1:8" x14ac:dyDescent="0.2">
      <c r="A92" s="60" t="s">
        <v>634</v>
      </c>
      <c r="B92" s="60"/>
      <c r="C92" s="60"/>
      <c r="D92" s="60"/>
      <c r="E92" s="60"/>
      <c r="F92" s="60"/>
      <c r="G92" s="60"/>
      <c r="H92" s="60"/>
    </row>
    <row r="93" spans="1:8" x14ac:dyDescent="0.2">
      <c r="A93" s="62" t="s">
        <v>180</v>
      </c>
      <c r="B93" s="62" t="s">
        <v>177</v>
      </c>
      <c r="C93" s="62" t="s">
        <v>178</v>
      </c>
      <c r="D93" s="62" t="s">
        <v>238</v>
      </c>
      <c r="E93" s="62"/>
      <c r="F93" s="62"/>
      <c r="G93" s="62"/>
      <c r="H93" s="62"/>
    </row>
    <row r="94" spans="1:8" x14ac:dyDescent="0.2">
      <c r="A94" s="63">
        <v>1290</v>
      </c>
      <c r="B94" s="61" t="s">
        <v>295</v>
      </c>
      <c r="C94" s="65">
        <v>0</v>
      </c>
    </row>
    <row r="95" spans="1:8" x14ac:dyDescent="0.2">
      <c r="A95" s="63">
        <v>1291</v>
      </c>
      <c r="B95" s="61" t="s">
        <v>296</v>
      </c>
      <c r="C95" s="65">
        <v>0</v>
      </c>
    </row>
    <row r="96" spans="1:8" x14ac:dyDescent="0.2">
      <c r="A96" s="63">
        <v>1292</v>
      </c>
      <c r="B96" s="61" t="s">
        <v>297</v>
      </c>
      <c r="C96" s="65">
        <v>0</v>
      </c>
    </row>
    <row r="97" spans="1:8" x14ac:dyDescent="0.2">
      <c r="A97" s="63">
        <v>1293</v>
      </c>
      <c r="B97" s="61" t="s">
        <v>298</v>
      </c>
      <c r="C97" s="65">
        <v>0</v>
      </c>
    </row>
    <row r="99" spans="1:8" x14ac:dyDescent="0.2">
      <c r="A99" s="60" t="s">
        <v>635</v>
      </c>
      <c r="B99" s="60"/>
      <c r="C99" s="60"/>
      <c r="D99" s="60"/>
      <c r="E99" s="60"/>
      <c r="F99" s="60"/>
      <c r="G99" s="60"/>
      <c r="H99" s="60"/>
    </row>
    <row r="100" spans="1:8" x14ac:dyDescent="0.2">
      <c r="A100" s="62" t="s">
        <v>180</v>
      </c>
      <c r="B100" s="62" t="s">
        <v>177</v>
      </c>
      <c r="C100" s="62" t="s">
        <v>178</v>
      </c>
      <c r="D100" s="62" t="s">
        <v>234</v>
      </c>
      <c r="E100" s="62" t="s">
        <v>235</v>
      </c>
      <c r="F100" s="62" t="s">
        <v>236</v>
      </c>
      <c r="G100" s="62" t="s">
        <v>299</v>
      </c>
      <c r="H100" s="62" t="s">
        <v>300</v>
      </c>
    </row>
    <row r="101" spans="1:8" x14ac:dyDescent="0.2">
      <c r="A101" s="63">
        <v>2110</v>
      </c>
      <c r="B101" s="61" t="s">
        <v>301</v>
      </c>
      <c r="C101" s="142">
        <f>+SUM(C102:C110)</f>
        <v>81235017.190000013</v>
      </c>
      <c r="D101" s="142">
        <f>+SUM(D102:D110)</f>
        <v>81235017.190000013</v>
      </c>
      <c r="E101" s="65">
        <v>0</v>
      </c>
      <c r="F101" s="65">
        <v>0</v>
      </c>
      <c r="G101" s="65">
        <v>0</v>
      </c>
    </row>
    <row r="102" spans="1:8" x14ac:dyDescent="0.2">
      <c r="A102" s="63">
        <v>2111</v>
      </c>
      <c r="B102" s="61" t="s">
        <v>302</v>
      </c>
      <c r="C102" s="65">
        <v>4035651.1300000004</v>
      </c>
      <c r="D102" s="65">
        <v>4035651.1300000004</v>
      </c>
      <c r="E102" s="65">
        <v>0</v>
      </c>
      <c r="F102" s="65">
        <v>0</v>
      </c>
      <c r="G102" s="65">
        <v>0</v>
      </c>
    </row>
    <row r="103" spans="1:8" x14ac:dyDescent="0.2">
      <c r="A103" s="63">
        <v>2112</v>
      </c>
      <c r="B103" s="61" t="s">
        <v>303</v>
      </c>
      <c r="C103" s="65">
        <v>27338578.57</v>
      </c>
      <c r="D103" s="65">
        <v>27338578.57</v>
      </c>
      <c r="E103" s="65">
        <v>0</v>
      </c>
      <c r="F103" s="65">
        <v>0</v>
      </c>
      <c r="G103" s="65">
        <v>0</v>
      </c>
    </row>
    <row r="104" spans="1:8" x14ac:dyDescent="0.2">
      <c r="A104" s="63">
        <v>2113</v>
      </c>
      <c r="B104" s="61" t="s">
        <v>304</v>
      </c>
      <c r="C104" s="65">
        <v>7888245.79</v>
      </c>
      <c r="D104" s="65">
        <v>7888245.79</v>
      </c>
      <c r="E104" s="65">
        <v>0</v>
      </c>
      <c r="F104" s="65">
        <v>0</v>
      </c>
      <c r="G104" s="65">
        <v>0</v>
      </c>
    </row>
    <row r="105" spans="1:8" x14ac:dyDescent="0.2">
      <c r="A105" s="63">
        <v>2114</v>
      </c>
      <c r="B105" s="61" t="s">
        <v>305</v>
      </c>
      <c r="C105" s="65">
        <v>0</v>
      </c>
      <c r="D105" s="65">
        <v>0</v>
      </c>
      <c r="E105" s="65">
        <v>0</v>
      </c>
      <c r="F105" s="65">
        <v>0</v>
      </c>
      <c r="G105" s="65">
        <v>0</v>
      </c>
    </row>
    <row r="106" spans="1:8" x14ac:dyDescent="0.2">
      <c r="A106" s="63">
        <v>2115</v>
      </c>
      <c r="B106" s="61" t="s">
        <v>306</v>
      </c>
      <c r="C106" s="65">
        <v>-56787.579999999973</v>
      </c>
      <c r="D106" s="65">
        <v>-56787.579999999973</v>
      </c>
      <c r="E106" s="65">
        <v>0</v>
      </c>
      <c r="F106" s="65">
        <v>0</v>
      </c>
      <c r="G106" s="65">
        <v>0</v>
      </c>
    </row>
    <row r="107" spans="1:8" x14ac:dyDescent="0.2">
      <c r="A107" s="63">
        <v>2116</v>
      </c>
      <c r="B107" s="61" t="s">
        <v>307</v>
      </c>
      <c r="C107" s="65">
        <v>0</v>
      </c>
      <c r="D107" s="65">
        <v>0</v>
      </c>
      <c r="E107" s="65">
        <v>0</v>
      </c>
      <c r="F107" s="65">
        <v>0</v>
      </c>
      <c r="G107" s="65">
        <v>0</v>
      </c>
    </row>
    <row r="108" spans="1:8" x14ac:dyDescent="0.2">
      <c r="A108" s="63">
        <v>2117</v>
      </c>
      <c r="B108" s="61" t="s">
        <v>308</v>
      </c>
      <c r="C108" s="65">
        <v>30886948.390000004</v>
      </c>
      <c r="D108" s="65">
        <v>30886948.390000004</v>
      </c>
      <c r="E108" s="65">
        <v>0</v>
      </c>
      <c r="F108" s="65">
        <v>0</v>
      </c>
      <c r="G108" s="65">
        <v>0</v>
      </c>
    </row>
    <row r="109" spans="1:8" x14ac:dyDescent="0.2">
      <c r="A109" s="63">
        <v>2118</v>
      </c>
      <c r="B109" s="61" t="s">
        <v>309</v>
      </c>
      <c r="C109" s="65">
        <v>7439016.46</v>
      </c>
      <c r="D109" s="65">
        <v>7439016.46</v>
      </c>
      <c r="E109" s="65">
        <v>0</v>
      </c>
      <c r="F109" s="65">
        <v>0</v>
      </c>
      <c r="G109" s="65">
        <v>0</v>
      </c>
    </row>
    <row r="110" spans="1:8" x14ac:dyDescent="0.2">
      <c r="A110" s="63">
        <v>2119</v>
      </c>
      <c r="B110" s="61" t="s">
        <v>310</v>
      </c>
      <c r="C110" s="65">
        <v>3703364.43</v>
      </c>
      <c r="D110" s="65">
        <v>3703364.43</v>
      </c>
      <c r="E110" s="65">
        <v>0</v>
      </c>
      <c r="F110" s="65">
        <v>0</v>
      </c>
      <c r="G110" s="65">
        <v>0</v>
      </c>
    </row>
    <row r="111" spans="1:8" x14ac:dyDescent="0.2">
      <c r="A111" s="63">
        <v>2120</v>
      </c>
      <c r="B111" s="61" t="s">
        <v>311</v>
      </c>
      <c r="C111" s="142">
        <f>+SUM(C112:C114)</f>
        <v>55004.04</v>
      </c>
      <c r="D111" s="142">
        <f>+SUM(D112:D114)</f>
        <v>55004.04</v>
      </c>
      <c r="E111" s="65">
        <v>0</v>
      </c>
      <c r="F111" s="65">
        <v>0</v>
      </c>
      <c r="G111" s="65">
        <v>0</v>
      </c>
    </row>
    <row r="112" spans="1:8" x14ac:dyDescent="0.2">
      <c r="A112" s="63">
        <v>2121</v>
      </c>
      <c r="B112" s="61" t="s">
        <v>312</v>
      </c>
      <c r="C112" s="65">
        <v>55000</v>
      </c>
      <c r="D112" s="65">
        <v>55000</v>
      </c>
      <c r="E112" s="65">
        <v>0</v>
      </c>
      <c r="F112" s="65">
        <v>0</v>
      </c>
      <c r="G112" s="65">
        <v>0</v>
      </c>
    </row>
    <row r="113" spans="1:8" x14ac:dyDescent="0.2">
      <c r="A113" s="63">
        <v>2122</v>
      </c>
      <c r="B113" s="61" t="s">
        <v>313</v>
      </c>
      <c r="C113" s="65">
        <v>0</v>
      </c>
      <c r="D113" s="65">
        <v>0</v>
      </c>
      <c r="E113" s="65">
        <v>0</v>
      </c>
      <c r="F113" s="65">
        <v>0</v>
      </c>
      <c r="G113" s="65">
        <v>0</v>
      </c>
    </row>
    <row r="114" spans="1:8" x14ac:dyDescent="0.2">
      <c r="A114" s="63">
        <v>2129</v>
      </c>
      <c r="B114" s="61" t="s">
        <v>314</v>
      </c>
      <c r="C114" s="65">
        <v>4.04</v>
      </c>
      <c r="D114" s="65">
        <v>4.04</v>
      </c>
      <c r="E114" s="65">
        <v>0</v>
      </c>
      <c r="F114" s="65">
        <v>0</v>
      </c>
      <c r="G114" s="65">
        <v>0</v>
      </c>
    </row>
    <row r="116" spans="1:8" x14ac:dyDescent="0.2">
      <c r="A116" s="60" t="s">
        <v>636</v>
      </c>
      <c r="B116" s="60"/>
      <c r="C116" s="60"/>
      <c r="D116" s="60"/>
      <c r="E116" s="60"/>
      <c r="F116" s="60"/>
      <c r="G116" s="60"/>
      <c r="H116" s="60"/>
    </row>
    <row r="117" spans="1:8" x14ac:dyDescent="0.2">
      <c r="A117" s="62" t="s">
        <v>180</v>
      </c>
      <c r="B117" s="62" t="s">
        <v>177</v>
      </c>
      <c r="C117" s="62" t="s">
        <v>178</v>
      </c>
      <c r="D117" s="62" t="s">
        <v>181</v>
      </c>
      <c r="E117" s="62" t="s">
        <v>238</v>
      </c>
      <c r="F117" s="62"/>
      <c r="G117" s="62"/>
      <c r="H117" s="62"/>
    </row>
    <row r="118" spans="1:8" x14ac:dyDescent="0.2">
      <c r="A118" s="63">
        <v>2160</v>
      </c>
      <c r="B118" s="61" t="s">
        <v>315</v>
      </c>
      <c r="C118" s="142">
        <f>+SUM(C119:C124)</f>
        <v>1100601.04</v>
      </c>
    </row>
    <row r="119" spans="1:8" x14ac:dyDescent="0.2">
      <c r="A119" s="63">
        <v>2161</v>
      </c>
      <c r="B119" s="61" t="s">
        <v>316</v>
      </c>
      <c r="C119" s="65">
        <v>0</v>
      </c>
    </row>
    <row r="120" spans="1:8" x14ac:dyDescent="0.2">
      <c r="A120" s="63">
        <v>2162</v>
      </c>
      <c r="B120" s="61" t="s">
        <v>317</v>
      </c>
      <c r="C120" s="65">
        <v>409361.04</v>
      </c>
    </row>
    <row r="121" spans="1:8" x14ac:dyDescent="0.2">
      <c r="A121" s="63">
        <v>2163</v>
      </c>
      <c r="B121" s="61" t="s">
        <v>318</v>
      </c>
      <c r="C121" s="65">
        <v>0</v>
      </c>
    </row>
    <row r="122" spans="1:8" x14ac:dyDescent="0.2">
      <c r="A122" s="63">
        <v>2164</v>
      </c>
      <c r="B122" s="61" t="s">
        <v>319</v>
      </c>
      <c r="C122" s="65">
        <v>0</v>
      </c>
    </row>
    <row r="123" spans="1:8" x14ac:dyDescent="0.2">
      <c r="A123" s="63">
        <v>2165</v>
      </c>
      <c r="B123" s="61" t="s">
        <v>320</v>
      </c>
      <c r="C123" s="65">
        <v>691240</v>
      </c>
    </row>
    <row r="124" spans="1:8" x14ac:dyDescent="0.2">
      <c r="A124" s="63">
        <v>2166</v>
      </c>
      <c r="B124" s="61" t="s">
        <v>321</v>
      </c>
      <c r="C124" s="65">
        <v>0</v>
      </c>
    </row>
    <row r="125" spans="1:8" x14ac:dyDescent="0.2">
      <c r="A125" s="63">
        <v>2250</v>
      </c>
      <c r="B125" s="61" t="s">
        <v>322</v>
      </c>
      <c r="C125" s="142">
        <f>+SUM(C126:C131)</f>
        <v>0</v>
      </c>
    </row>
    <row r="126" spans="1:8" x14ac:dyDescent="0.2">
      <c r="A126" s="63">
        <v>2251</v>
      </c>
      <c r="B126" s="61" t="s">
        <v>323</v>
      </c>
      <c r="C126" s="65">
        <v>0</v>
      </c>
    </row>
    <row r="127" spans="1:8" x14ac:dyDescent="0.2">
      <c r="A127" s="63">
        <v>2252</v>
      </c>
      <c r="B127" s="61" t="s">
        <v>324</v>
      </c>
      <c r="C127" s="65">
        <v>0</v>
      </c>
    </row>
    <row r="128" spans="1:8" x14ac:dyDescent="0.2">
      <c r="A128" s="63">
        <v>2253</v>
      </c>
      <c r="B128" s="61" t="s">
        <v>325</v>
      </c>
      <c r="C128" s="65">
        <v>0</v>
      </c>
    </row>
    <row r="129" spans="1:8" x14ac:dyDescent="0.2">
      <c r="A129" s="63">
        <v>2254</v>
      </c>
      <c r="B129" s="61" t="s">
        <v>326</v>
      </c>
      <c r="C129" s="65">
        <v>0</v>
      </c>
    </row>
    <row r="130" spans="1:8" x14ac:dyDescent="0.2">
      <c r="A130" s="63">
        <v>2255</v>
      </c>
      <c r="B130" s="61" t="s">
        <v>327</v>
      </c>
      <c r="C130" s="65">
        <v>0</v>
      </c>
    </row>
    <row r="131" spans="1:8" x14ac:dyDescent="0.2">
      <c r="A131" s="63">
        <v>2256</v>
      </c>
      <c r="B131" s="61" t="s">
        <v>328</v>
      </c>
      <c r="C131" s="65">
        <v>0</v>
      </c>
    </row>
    <row r="133" spans="1:8" x14ac:dyDescent="0.2">
      <c r="A133" s="60" t="s">
        <v>637</v>
      </c>
      <c r="B133" s="60"/>
      <c r="C133" s="60"/>
      <c r="D133" s="60"/>
      <c r="E133" s="60"/>
      <c r="F133" s="60"/>
      <c r="G133" s="60"/>
      <c r="H133" s="60"/>
    </row>
    <row r="134" spans="1:8" x14ac:dyDescent="0.2">
      <c r="A134" s="64" t="s">
        <v>180</v>
      </c>
      <c r="B134" s="64" t="s">
        <v>177</v>
      </c>
      <c r="C134" s="64" t="s">
        <v>178</v>
      </c>
      <c r="D134" s="64" t="s">
        <v>181</v>
      </c>
      <c r="E134" s="64" t="s">
        <v>238</v>
      </c>
      <c r="F134" s="64"/>
      <c r="G134" s="64"/>
      <c r="H134" s="64"/>
    </row>
    <row r="135" spans="1:8" x14ac:dyDescent="0.2">
      <c r="A135" s="63">
        <v>2159</v>
      </c>
      <c r="B135" s="61" t="s">
        <v>329</v>
      </c>
      <c r="C135" s="65">
        <v>0</v>
      </c>
    </row>
    <row r="136" spans="1:8" x14ac:dyDescent="0.2">
      <c r="A136" s="63">
        <v>2199</v>
      </c>
      <c r="B136" s="61" t="s">
        <v>330</v>
      </c>
      <c r="C136" s="65">
        <v>32269894.579999998</v>
      </c>
    </row>
    <row r="137" spans="1:8" x14ac:dyDescent="0.2">
      <c r="A137" s="63">
        <v>2240</v>
      </c>
      <c r="B137" s="61" t="s">
        <v>331</v>
      </c>
      <c r="C137" s="65">
        <v>0</v>
      </c>
    </row>
    <row r="138" spans="1:8" x14ac:dyDescent="0.2">
      <c r="A138" s="63">
        <v>2241</v>
      </c>
      <c r="B138" s="61" t="s">
        <v>332</v>
      </c>
      <c r="C138" s="65">
        <v>0</v>
      </c>
    </row>
    <row r="139" spans="1:8" x14ac:dyDescent="0.2">
      <c r="A139" s="63">
        <v>2242</v>
      </c>
      <c r="B139" s="61" t="s">
        <v>333</v>
      </c>
      <c r="C139" s="65">
        <v>0</v>
      </c>
    </row>
    <row r="140" spans="1:8" x14ac:dyDescent="0.2">
      <c r="A140" s="63">
        <v>2249</v>
      </c>
      <c r="B140" s="61" t="s">
        <v>334</v>
      </c>
      <c r="C140" s="65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216</v>
      </c>
      <c r="B2" s="44" t="s">
        <v>81</v>
      </c>
    </row>
    <row r="3" spans="1:2" x14ac:dyDescent="0.2">
      <c r="A3" s="132"/>
      <c r="B3" s="26"/>
    </row>
    <row r="4" spans="1:2" ht="15" customHeight="1" x14ac:dyDescent="0.2">
      <c r="A4" s="133" t="s">
        <v>1</v>
      </c>
      <c r="B4" s="47" t="s">
        <v>111</v>
      </c>
    </row>
    <row r="5" spans="1:2" ht="15" customHeight="1" x14ac:dyDescent="0.2">
      <c r="A5" s="131"/>
      <c r="B5" s="47" t="s">
        <v>82</v>
      </c>
    </row>
    <row r="6" spans="1:2" ht="15" customHeight="1" x14ac:dyDescent="0.2">
      <c r="A6" s="131"/>
      <c r="B6" s="45" t="s">
        <v>183</v>
      </c>
    </row>
    <row r="7" spans="1:2" ht="15" customHeight="1" x14ac:dyDescent="0.2">
      <c r="A7" s="131"/>
      <c r="B7" s="47" t="s">
        <v>83</v>
      </c>
    </row>
    <row r="8" spans="1:2" x14ac:dyDescent="0.2">
      <c r="A8" s="131"/>
    </row>
    <row r="9" spans="1:2" ht="15" customHeight="1" x14ac:dyDescent="0.2">
      <c r="A9" s="133" t="s">
        <v>3</v>
      </c>
      <c r="B9" s="47" t="s">
        <v>161</v>
      </c>
    </row>
    <row r="10" spans="1:2" ht="15" customHeight="1" x14ac:dyDescent="0.2">
      <c r="A10" s="131"/>
      <c r="B10" s="47" t="s">
        <v>160</v>
      </c>
    </row>
    <row r="11" spans="1:2" ht="15" customHeight="1" x14ac:dyDescent="0.2">
      <c r="A11" s="131"/>
      <c r="B11" s="47" t="s">
        <v>159</v>
      </c>
    </row>
    <row r="12" spans="1:2" ht="15" customHeight="1" x14ac:dyDescent="0.2">
      <c r="A12" s="131"/>
      <c r="B12" s="47" t="s">
        <v>84</v>
      </c>
    </row>
    <row r="13" spans="1:2" ht="15" customHeight="1" x14ac:dyDescent="0.2">
      <c r="A13" s="131"/>
      <c r="B13" s="47" t="s">
        <v>162</v>
      </c>
    </row>
    <row r="14" spans="1:2" x14ac:dyDescent="0.2">
      <c r="A14" s="131"/>
    </row>
    <row r="15" spans="1:2" ht="15" customHeight="1" x14ac:dyDescent="0.2">
      <c r="A15" s="133" t="s">
        <v>5</v>
      </c>
      <c r="B15" s="48" t="s">
        <v>85</v>
      </c>
    </row>
    <row r="16" spans="1:2" ht="15" customHeight="1" x14ac:dyDescent="0.2">
      <c r="A16" s="131"/>
      <c r="B16" s="48" t="s">
        <v>86</v>
      </c>
    </row>
    <row r="17" spans="1:2" ht="15" customHeight="1" x14ac:dyDescent="0.2">
      <c r="A17" s="131"/>
      <c r="B17" s="48" t="s">
        <v>87</v>
      </c>
    </row>
    <row r="18" spans="1:2" ht="15" customHeight="1" x14ac:dyDescent="0.2">
      <c r="A18" s="131"/>
      <c r="B18" s="47" t="s">
        <v>88</v>
      </c>
    </row>
    <row r="19" spans="1:2" ht="15" customHeight="1" x14ac:dyDescent="0.2">
      <c r="A19" s="131"/>
      <c r="B19" s="37" t="s">
        <v>171</v>
      </c>
    </row>
    <row r="20" spans="1:2" x14ac:dyDescent="0.2">
      <c r="A20" s="131"/>
    </row>
    <row r="21" spans="1:2" ht="15" customHeight="1" x14ac:dyDescent="0.2">
      <c r="A21" s="133" t="s">
        <v>167</v>
      </c>
      <c r="B21" s="1" t="s">
        <v>212</v>
      </c>
    </row>
    <row r="22" spans="1:2" ht="15" customHeight="1" x14ac:dyDescent="0.2">
      <c r="A22" s="131"/>
      <c r="B22" s="49" t="s">
        <v>213</v>
      </c>
    </row>
    <row r="23" spans="1:2" x14ac:dyDescent="0.2">
      <c r="A23" s="131"/>
    </row>
    <row r="24" spans="1:2" ht="15" customHeight="1" x14ac:dyDescent="0.2">
      <c r="A24" s="133" t="s">
        <v>7</v>
      </c>
      <c r="B24" s="37" t="s">
        <v>89</v>
      </c>
    </row>
    <row r="25" spans="1:2" ht="15" customHeight="1" x14ac:dyDescent="0.2">
      <c r="A25" s="131"/>
      <c r="B25" s="37" t="s">
        <v>163</v>
      </c>
    </row>
    <row r="26" spans="1:2" ht="15" customHeight="1" x14ac:dyDescent="0.2">
      <c r="A26" s="131"/>
      <c r="B26" s="37" t="s">
        <v>164</v>
      </c>
    </row>
    <row r="27" spans="1:2" x14ac:dyDescent="0.2">
      <c r="A27" s="131"/>
    </row>
    <row r="28" spans="1:2" ht="15" customHeight="1" x14ac:dyDescent="0.2">
      <c r="A28" s="133" t="s">
        <v>8</v>
      </c>
      <c r="B28" s="37" t="s">
        <v>90</v>
      </c>
    </row>
    <row r="29" spans="1:2" ht="15" customHeight="1" x14ac:dyDescent="0.2">
      <c r="A29" s="131"/>
      <c r="B29" s="37" t="s">
        <v>170</v>
      </c>
    </row>
    <row r="30" spans="1:2" ht="15" customHeight="1" x14ac:dyDescent="0.2">
      <c r="A30" s="131"/>
      <c r="B30" s="37" t="s">
        <v>91</v>
      </c>
    </row>
    <row r="31" spans="1:2" ht="15" customHeight="1" x14ac:dyDescent="0.2">
      <c r="A31" s="131"/>
      <c r="B31" s="50" t="s">
        <v>92</v>
      </c>
    </row>
    <row r="32" spans="1:2" x14ac:dyDescent="0.2">
      <c r="A32" s="131"/>
    </row>
    <row r="33" spans="1:2" ht="15" customHeight="1" x14ac:dyDescent="0.2">
      <c r="A33" s="133" t="s">
        <v>9</v>
      </c>
      <c r="B33" s="37" t="s">
        <v>93</v>
      </c>
    </row>
    <row r="34" spans="1:2" ht="15" customHeight="1" x14ac:dyDescent="0.2">
      <c r="A34" s="131"/>
      <c r="B34" s="37" t="s">
        <v>94</v>
      </c>
    </row>
    <row r="35" spans="1:2" x14ac:dyDescent="0.2">
      <c r="A35" s="131"/>
    </row>
    <row r="36" spans="1:2" ht="15" customHeight="1" x14ac:dyDescent="0.2">
      <c r="A36" s="133" t="s">
        <v>11</v>
      </c>
      <c r="B36" s="47" t="s">
        <v>165</v>
      </c>
    </row>
    <row r="37" spans="1:2" ht="15" customHeight="1" x14ac:dyDescent="0.2">
      <c r="A37" s="131"/>
      <c r="B37" s="47" t="s">
        <v>172</v>
      </c>
    </row>
    <row r="38" spans="1:2" ht="15" customHeight="1" x14ac:dyDescent="0.2">
      <c r="A38" s="131"/>
      <c r="B38" s="51" t="s">
        <v>217</v>
      </c>
    </row>
    <row r="39" spans="1:2" ht="15" customHeight="1" x14ac:dyDescent="0.2">
      <c r="A39" s="131"/>
      <c r="B39" s="47" t="s">
        <v>218</v>
      </c>
    </row>
    <row r="40" spans="1:2" ht="15" customHeight="1" x14ac:dyDescent="0.2">
      <c r="A40" s="131"/>
      <c r="B40" s="47" t="s">
        <v>168</v>
      </c>
    </row>
    <row r="41" spans="1:2" ht="15" customHeight="1" x14ac:dyDescent="0.2">
      <c r="A41" s="131"/>
      <c r="B41" s="47" t="s">
        <v>169</v>
      </c>
    </row>
    <row r="42" spans="1:2" x14ac:dyDescent="0.2">
      <c r="A42" s="131"/>
    </row>
    <row r="43" spans="1:2" ht="15" customHeight="1" x14ac:dyDescent="0.2">
      <c r="A43" s="133" t="s">
        <v>13</v>
      </c>
      <c r="B43" s="47" t="s">
        <v>173</v>
      </c>
    </row>
    <row r="44" spans="1:2" ht="15" customHeight="1" x14ac:dyDescent="0.2">
      <c r="A44" s="131"/>
      <c r="B44" s="47" t="s">
        <v>176</v>
      </c>
    </row>
    <row r="45" spans="1:2" ht="15" customHeight="1" x14ac:dyDescent="0.2">
      <c r="A45" s="131"/>
      <c r="B45" s="51" t="s">
        <v>219</v>
      </c>
    </row>
    <row r="46" spans="1:2" ht="15" customHeight="1" x14ac:dyDescent="0.2">
      <c r="A46" s="131"/>
      <c r="B46" s="47" t="s">
        <v>220</v>
      </c>
    </row>
    <row r="47" spans="1:2" ht="15" customHeight="1" x14ac:dyDescent="0.2">
      <c r="A47" s="131"/>
      <c r="B47" s="47" t="s">
        <v>175</v>
      </c>
    </row>
    <row r="48" spans="1:2" ht="15" customHeight="1" x14ac:dyDescent="0.2">
      <c r="A48" s="131"/>
      <c r="B48" s="47" t="s">
        <v>174</v>
      </c>
    </row>
    <row r="49" spans="1:2" x14ac:dyDescent="0.2">
      <c r="A49" s="131"/>
    </row>
    <row r="50" spans="1:2" ht="25.5" customHeight="1" x14ac:dyDescent="0.2">
      <c r="A50" s="133" t="s">
        <v>15</v>
      </c>
      <c r="B50" s="45" t="s">
        <v>197</v>
      </c>
    </row>
    <row r="51" spans="1:2" x14ac:dyDescent="0.2">
      <c r="A51" s="131"/>
    </row>
    <row r="52" spans="1:2" ht="15" customHeight="1" x14ac:dyDescent="0.2">
      <c r="A52" s="133" t="s">
        <v>17</v>
      </c>
      <c r="B52" s="47" t="s">
        <v>96</v>
      </c>
    </row>
    <row r="53" spans="1:2" x14ac:dyDescent="0.2">
      <c r="A53" s="131"/>
    </row>
    <row r="54" spans="1:2" ht="15" customHeight="1" x14ac:dyDescent="0.2">
      <c r="A54" s="133" t="s">
        <v>19</v>
      </c>
      <c r="B54" s="48" t="s">
        <v>97</v>
      </c>
    </row>
    <row r="55" spans="1:2" ht="15" customHeight="1" x14ac:dyDescent="0.2">
      <c r="A55" s="131"/>
      <c r="B55" s="48" t="s">
        <v>98</v>
      </c>
    </row>
    <row r="56" spans="1:2" ht="15" customHeight="1" x14ac:dyDescent="0.2">
      <c r="A56" s="131"/>
      <c r="B56" s="48" t="s">
        <v>99</v>
      </c>
    </row>
    <row r="57" spans="1:2" ht="15" customHeight="1" x14ac:dyDescent="0.2">
      <c r="A57" s="131"/>
      <c r="B57" s="48" t="s">
        <v>100</v>
      </c>
    </row>
    <row r="58" spans="1:2" ht="15" customHeight="1" x14ac:dyDescent="0.2">
      <c r="A58" s="131"/>
      <c r="B58" s="48" t="s">
        <v>101</v>
      </c>
    </row>
    <row r="59" spans="1:2" x14ac:dyDescent="0.2">
      <c r="A59" s="131"/>
    </row>
    <row r="60" spans="1:2" ht="15" customHeight="1" x14ac:dyDescent="0.2">
      <c r="A60" s="133" t="s">
        <v>21</v>
      </c>
      <c r="B60" s="37" t="s">
        <v>102</v>
      </c>
    </row>
    <row r="61" spans="1:2" ht="15" customHeight="1" x14ac:dyDescent="0.2">
      <c r="A61" s="133" t="s">
        <v>22</v>
      </c>
      <c r="B61" s="47" t="s">
        <v>96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36"/>
  <sheetViews>
    <sheetView zoomScaleNormal="100" workbookViewId="0">
      <selection activeCell="E1" sqref="E1"/>
    </sheetView>
  </sheetViews>
  <sheetFormatPr baseColWidth="10" defaultColWidth="9.140625" defaultRowHeight="11.25" x14ac:dyDescent="0.2"/>
  <cols>
    <col min="1" max="1" width="10" style="61" customWidth="1"/>
    <col min="2" max="2" width="72.85546875" style="61" bestFit="1" customWidth="1"/>
    <col min="3" max="3" width="15.7109375" style="61" customWidth="1"/>
    <col min="4" max="5" width="19.7109375" style="61" customWidth="1"/>
    <col min="6" max="16384" width="9.140625" style="61"/>
  </cols>
  <sheetData>
    <row r="1" spans="1:5" s="67" customFormat="1" ht="18.95" customHeight="1" x14ac:dyDescent="0.25">
      <c r="A1" s="167" t="str">
        <f>ESF!A1</f>
        <v>Universidad de Guanajuato</v>
      </c>
      <c r="B1" s="167"/>
      <c r="C1" s="167"/>
      <c r="D1" s="55" t="s">
        <v>222</v>
      </c>
      <c r="E1" s="66">
        <f>'Notas a los Edos Financieros'!E1</f>
        <v>2019</v>
      </c>
    </row>
    <row r="2" spans="1:5" s="57" customFormat="1" ht="18.95" customHeight="1" x14ac:dyDescent="0.25">
      <c r="A2" s="167" t="s">
        <v>335</v>
      </c>
      <c r="B2" s="167"/>
      <c r="C2" s="167"/>
      <c r="D2" s="55" t="s">
        <v>224</v>
      </c>
      <c r="E2" s="66" t="str">
        <f>'Notas a los Edos Financieros'!E2</f>
        <v>Trimestral</v>
      </c>
    </row>
    <row r="3" spans="1:5" s="57" customFormat="1" ht="18.95" customHeight="1" x14ac:dyDescent="0.25">
      <c r="A3" s="167" t="str">
        <f>ESF!A3</f>
        <v>Correspondiente del 01 de Enero al 30 de Septiembre 2019</v>
      </c>
      <c r="B3" s="167"/>
      <c r="C3" s="167"/>
      <c r="D3" s="55" t="s">
        <v>226</v>
      </c>
      <c r="E3" s="66">
        <f>'Notas a los Edos Financieros'!E3</f>
        <v>3</v>
      </c>
    </row>
    <row r="4" spans="1:5" x14ac:dyDescent="0.2">
      <c r="A4" s="59" t="s">
        <v>227</v>
      </c>
      <c r="B4" s="60"/>
      <c r="C4" s="60"/>
      <c r="D4" s="60"/>
      <c r="E4" s="60"/>
    </row>
    <row r="6" spans="1:5" x14ac:dyDescent="0.2">
      <c r="A6" s="86" t="s">
        <v>615</v>
      </c>
      <c r="B6" s="86"/>
      <c r="C6" s="86"/>
      <c r="D6" s="86"/>
      <c r="E6" s="86"/>
    </row>
    <row r="7" spans="1:5" x14ac:dyDescent="0.2">
      <c r="A7" s="87" t="s">
        <v>180</v>
      </c>
      <c r="B7" s="87" t="s">
        <v>177</v>
      </c>
      <c r="C7" s="87" t="s">
        <v>178</v>
      </c>
      <c r="D7" s="87" t="s">
        <v>336</v>
      </c>
      <c r="E7" s="87"/>
    </row>
    <row r="8" spans="1:5" x14ac:dyDescent="0.2">
      <c r="A8" s="143">
        <v>4100</v>
      </c>
      <c r="B8" s="144" t="s">
        <v>337</v>
      </c>
      <c r="C8" s="145">
        <v>436299046.54999995</v>
      </c>
      <c r="D8" s="146"/>
      <c r="E8" s="147"/>
    </row>
    <row r="9" spans="1:5" x14ac:dyDescent="0.2">
      <c r="A9" s="143">
        <v>4110</v>
      </c>
      <c r="B9" s="144" t="s">
        <v>338</v>
      </c>
      <c r="C9" s="145">
        <v>0</v>
      </c>
      <c r="D9" s="146"/>
      <c r="E9" s="147"/>
    </row>
    <row r="10" spans="1:5" x14ac:dyDescent="0.2">
      <c r="A10" s="148">
        <v>4111</v>
      </c>
      <c r="B10" s="146" t="s">
        <v>339</v>
      </c>
      <c r="C10" s="149">
        <v>0</v>
      </c>
      <c r="D10" s="146"/>
      <c r="E10" s="147"/>
    </row>
    <row r="11" spans="1:5" x14ac:dyDescent="0.2">
      <c r="A11" s="148">
        <v>4112</v>
      </c>
      <c r="B11" s="146" t="s">
        <v>340</v>
      </c>
      <c r="C11" s="149">
        <v>0</v>
      </c>
      <c r="D11" s="146"/>
      <c r="E11" s="147"/>
    </row>
    <row r="12" spans="1:5" x14ac:dyDescent="0.2">
      <c r="A12" s="148">
        <v>4113</v>
      </c>
      <c r="B12" s="146" t="s">
        <v>341</v>
      </c>
      <c r="C12" s="149">
        <v>0</v>
      </c>
      <c r="D12" s="146"/>
      <c r="E12" s="147"/>
    </row>
    <row r="13" spans="1:5" x14ac:dyDescent="0.2">
      <c r="A13" s="148">
        <v>4114</v>
      </c>
      <c r="B13" s="146" t="s">
        <v>342</v>
      </c>
      <c r="C13" s="149">
        <v>0</v>
      </c>
      <c r="D13" s="146"/>
      <c r="E13" s="147"/>
    </row>
    <row r="14" spans="1:5" x14ac:dyDescent="0.2">
      <c r="A14" s="148">
        <v>4115</v>
      </c>
      <c r="B14" s="146" t="s">
        <v>343</v>
      </c>
      <c r="C14" s="149">
        <v>0</v>
      </c>
      <c r="D14" s="146"/>
      <c r="E14" s="147"/>
    </row>
    <row r="15" spans="1:5" x14ac:dyDescent="0.2">
      <c r="A15" s="148">
        <v>4116</v>
      </c>
      <c r="B15" s="146" t="s">
        <v>344</v>
      </c>
      <c r="C15" s="149">
        <v>0</v>
      </c>
      <c r="D15" s="146"/>
      <c r="E15" s="147"/>
    </row>
    <row r="16" spans="1:5" x14ac:dyDescent="0.2">
      <c r="A16" s="148">
        <v>4117</v>
      </c>
      <c r="B16" s="146" t="s">
        <v>345</v>
      </c>
      <c r="C16" s="149">
        <v>0</v>
      </c>
      <c r="D16" s="146"/>
      <c r="E16" s="147"/>
    </row>
    <row r="17" spans="1:5" ht="22.5" x14ac:dyDescent="0.2">
      <c r="A17" s="148">
        <v>4118</v>
      </c>
      <c r="B17" s="150" t="s">
        <v>534</v>
      </c>
      <c r="C17" s="149">
        <v>0</v>
      </c>
      <c r="D17" s="146"/>
      <c r="E17" s="147"/>
    </row>
    <row r="18" spans="1:5" x14ac:dyDescent="0.2">
      <c r="A18" s="148">
        <v>4119</v>
      </c>
      <c r="B18" s="146" t="s">
        <v>346</v>
      </c>
      <c r="C18" s="149">
        <v>0</v>
      </c>
      <c r="D18" s="146"/>
      <c r="E18" s="147"/>
    </row>
    <row r="19" spans="1:5" x14ac:dyDescent="0.2">
      <c r="A19" s="143">
        <v>4120</v>
      </c>
      <c r="B19" s="144" t="s">
        <v>347</v>
      </c>
      <c r="C19" s="145">
        <v>33490637.73</v>
      </c>
      <c r="D19" s="146"/>
      <c r="E19" s="147"/>
    </row>
    <row r="20" spans="1:5" x14ac:dyDescent="0.2">
      <c r="A20" s="148">
        <v>4121</v>
      </c>
      <c r="B20" s="146" t="s">
        <v>348</v>
      </c>
      <c r="C20" s="149">
        <v>0</v>
      </c>
      <c r="D20" s="146"/>
      <c r="E20" s="147"/>
    </row>
    <row r="21" spans="1:5" x14ac:dyDescent="0.2">
      <c r="A21" s="148">
        <v>4122</v>
      </c>
      <c r="B21" s="146" t="s">
        <v>535</v>
      </c>
      <c r="C21" s="149">
        <v>0</v>
      </c>
      <c r="D21" s="146"/>
      <c r="E21" s="147"/>
    </row>
    <row r="22" spans="1:5" x14ac:dyDescent="0.2">
      <c r="A22" s="148">
        <v>4123</v>
      </c>
      <c r="B22" s="146" t="s">
        <v>349</v>
      </c>
      <c r="C22" s="149">
        <v>17016235.210000001</v>
      </c>
      <c r="D22" s="146"/>
      <c r="E22" s="147"/>
    </row>
    <row r="23" spans="1:5" x14ac:dyDescent="0.2">
      <c r="A23" s="148">
        <v>4124</v>
      </c>
      <c r="B23" s="146" t="s">
        <v>350</v>
      </c>
      <c r="C23" s="149">
        <v>0</v>
      </c>
      <c r="D23" s="146"/>
      <c r="E23" s="147"/>
    </row>
    <row r="24" spans="1:5" x14ac:dyDescent="0.2">
      <c r="A24" s="148">
        <v>4129</v>
      </c>
      <c r="B24" s="146" t="s">
        <v>351</v>
      </c>
      <c r="C24" s="149">
        <v>16474402.52</v>
      </c>
      <c r="D24" s="146"/>
      <c r="E24" s="147"/>
    </row>
    <row r="25" spans="1:5" x14ac:dyDescent="0.2">
      <c r="A25" s="143">
        <v>4130</v>
      </c>
      <c r="B25" s="144" t="s">
        <v>352</v>
      </c>
      <c r="C25" s="145">
        <v>0</v>
      </c>
      <c r="D25" s="146"/>
      <c r="E25" s="147"/>
    </row>
    <row r="26" spans="1:5" x14ac:dyDescent="0.2">
      <c r="A26" s="148">
        <v>4131</v>
      </c>
      <c r="B26" s="146" t="s">
        <v>353</v>
      </c>
      <c r="C26" s="149">
        <v>0</v>
      </c>
      <c r="D26" s="146"/>
      <c r="E26" s="147"/>
    </row>
    <row r="27" spans="1:5" ht="22.5" x14ac:dyDescent="0.2">
      <c r="A27" s="148">
        <v>4132</v>
      </c>
      <c r="B27" s="150" t="s">
        <v>536</v>
      </c>
      <c r="C27" s="149">
        <v>0</v>
      </c>
      <c r="D27" s="146"/>
      <c r="E27" s="147"/>
    </row>
    <row r="28" spans="1:5" x14ac:dyDescent="0.2">
      <c r="A28" s="143">
        <v>4140</v>
      </c>
      <c r="B28" s="144" t="s">
        <v>354</v>
      </c>
      <c r="C28" s="145">
        <v>0</v>
      </c>
      <c r="D28" s="146"/>
      <c r="E28" s="147"/>
    </row>
    <row r="29" spans="1:5" x14ac:dyDescent="0.2">
      <c r="A29" s="148">
        <v>4141</v>
      </c>
      <c r="B29" s="146" t="s">
        <v>355</v>
      </c>
      <c r="C29" s="149">
        <v>0</v>
      </c>
      <c r="D29" s="146"/>
      <c r="E29" s="147"/>
    </row>
    <row r="30" spans="1:5" x14ac:dyDescent="0.2">
      <c r="A30" s="148">
        <v>4143</v>
      </c>
      <c r="B30" s="146" t="s">
        <v>356</v>
      </c>
      <c r="C30" s="149">
        <v>0</v>
      </c>
      <c r="D30" s="146"/>
      <c r="E30" s="147"/>
    </row>
    <row r="31" spans="1:5" x14ac:dyDescent="0.2">
      <c r="A31" s="148">
        <v>4144</v>
      </c>
      <c r="B31" s="146" t="s">
        <v>357</v>
      </c>
      <c r="C31" s="149">
        <v>0</v>
      </c>
      <c r="D31" s="146"/>
      <c r="E31" s="147"/>
    </row>
    <row r="32" spans="1:5" ht="22.5" x14ac:dyDescent="0.2">
      <c r="A32" s="148">
        <v>4145</v>
      </c>
      <c r="B32" s="150" t="s">
        <v>537</v>
      </c>
      <c r="C32" s="149">
        <v>0</v>
      </c>
      <c r="D32" s="146"/>
      <c r="E32" s="147"/>
    </row>
    <row r="33" spans="1:5" x14ac:dyDescent="0.2">
      <c r="A33" s="148">
        <v>4149</v>
      </c>
      <c r="B33" s="146" t="s">
        <v>358</v>
      </c>
      <c r="C33" s="149">
        <v>0</v>
      </c>
      <c r="D33" s="146"/>
      <c r="E33" s="147"/>
    </row>
    <row r="34" spans="1:5" x14ac:dyDescent="0.2">
      <c r="A34" s="143">
        <v>4150</v>
      </c>
      <c r="B34" s="144" t="s">
        <v>538</v>
      </c>
      <c r="C34" s="145">
        <v>0</v>
      </c>
      <c r="D34" s="146"/>
      <c r="E34" s="147"/>
    </row>
    <row r="35" spans="1:5" x14ac:dyDescent="0.2">
      <c r="A35" s="148">
        <v>4151</v>
      </c>
      <c r="B35" s="146" t="s">
        <v>538</v>
      </c>
      <c r="C35" s="149">
        <v>0</v>
      </c>
      <c r="D35" s="146"/>
      <c r="E35" s="147"/>
    </row>
    <row r="36" spans="1:5" ht="22.5" x14ac:dyDescent="0.2">
      <c r="A36" s="148">
        <v>4154</v>
      </c>
      <c r="B36" s="150" t="s">
        <v>539</v>
      </c>
      <c r="C36" s="149">
        <v>0</v>
      </c>
      <c r="D36" s="146"/>
      <c r="E36" s="147"/>
    </row>
    <row r="37" spans="1:5" x14ac:dyDescent="0.2">
      <c r="A37" s="143">
        <v>4160</v>
      </c>
      <c r="B37" s="144" t="s">
        <v>540</v>
      </c>
      <c r="C37" s="145">
        <v>0</v>
      </c>
      <c r="D37" s="146"/>
      <c r="E37" s="147"/>
    </row>
    <row r="38" spans="1:5" x14ac:dyDescent="0.2">
      <c r="A38" s="148">
        <v>4161</v>
      </c>
      <c r="B38" s="146" t="s">
        <v>359</v>
      </c>
      <c r="C38" s="149">
        <v>0</v>
      </c>
      <c r="D38" s="146"/>
      <c r="E38" s="147"/>
    </row>
    <row r="39" spans="1:5" x14ac:dyDescent="0.2">
      <c r="A39" s="148">
        <v>4162</v>
      </c>
      <c r="B39" s="146" t="s">
        <v>360</v>
      </c>
      <c r="C39" s="149">
        <v>0</v>
      </c>
      <c r="D39" s="146"/>
      <c r="E39" s="147"/>
    </row>
    <row r="40" spans="1:5" x14ac:dyDescent="0.2">
      <c r="A40" s="148">
        <v>4163</v>
      </c>
      <c r="B40" s="146" t="s">
        <v>361</v>
      </c>
      <c r="C40" s="149">
        <v>0</v>
      </c>
      <c r="D40" s="146"/>
      <c r="E40" s="147"/>
    </row>
    <row r="41" spans="1:5" x14ac:dyDescent="0.2">
      <c r="A41" s="148">
        <v>4164</v>
      </c>
      <c r="B41" s="146" t="s">
        <v>362</v>
      </c>
      <c r="C41" s="149">
        <v>0</v>
      </c>
      <c r="D41" s="146"/>
      <c r="E41" s="147"/>
    </row>
    <row r="42" spans="1:5" x14ac:dyDescent="0.2">
      <c r="A42" s="148">
        <v>4165</v>
      </c>
      <c r="B42" s="146" t="s">
        <v>363</v>
      </c>
      <c r="C42" s="149">
        <v>0</v>
      </c>
      <c r="D42" s="146"/>
      <c r="E42" s="147"/>
    </row>
    <row r="43" spans="1:5" ht="22.5" x14ac:dyDescent="0.2">
      <c r="A43" s="148">
        <v>4166</v>
      </c>
      <c r="B43" s="150" t="s">
        <v>541</v>
      </c>
      <c r="C43" s="149">
        <v>0</v>
      </c>
      <c r="D43" s="146"/>
      <c r="E43" s="147"/>
    </row>
    <row r="44" spans="1:5" x14ac:dyDescent="0.2">
      <c r="A44" s="148">
        <v>4168</v>
      </c>
      <c r="B44" s="146" t="s">
        <v>364</v>
      </c>
      <c r="C44" s="149">
        <v>0</v>
      </c>
      <c r="D44" s="146"/>
      <c r="E44" s="147"/>
    </row>
    <row r="45" spans="1:5" x14ac:dyDescent="0.2">
      <c r="A45" s="148">
        <v>4169</v>
      </c>
      <c r="B45" s="146" t="s">
        <v>365</v>
      </c>
      <c r="C45" s="149">
        <v>0</v>
      </c>
      <c r="D45" s="146"/>
      <c r="E45" s="147"/>
    </row>
    <row r="46" spans="1:5" x14ac:dyDescent="0.2">
      <c r="A46" s="143">
        <v>4170</v>
      </c>
      <c r="B46" s="144" t="s">
        <v>542</v>
      </c>
      <c r="C46" s="145">
        <v>402808408.81999993</v>
      </c>
      <c r="D46" s="146"/>
      <c r="E46" s="147"/>
    </row>
    <row r="47" spans="1:5" x14ac:dyDescent="0.2">
      <c r="A47" s="148">
        <v>4171</v>
      </c>
      <c r="B47" s="146" t="s">
        <v>543</v>
      </c>
      <c r="C47" s="149">
        <v>0</v>
      </c>
      <c r="D47" s="146"/>
      <c r="E47" s="147"/>
    </row>
    <row r="48" spans="1:5" x14ac:dyDescent="0.2">
      <c r="A48" s="148">
        <v>4172</v>
      </c>
      <c r="B48" s="146" t="s">
        <v>544</v>
      </c>
      <c r="C48" s="149">
        <v>0</v>
      </c>
      <c r="D48" s="146"/>
      <c r="E48" s="147"/>
    </row>
    <row r="49" spans="1:5" ht="22.5" x14ac:dyDescent="0.2">
      <c r="A49" s="148">
        <v>4173</v>
      </c>
      <c r="B49" s="150" t="s">
        <v>545</v>
      </c>
      <c r="C49" s="149">
        <v>0</v>
      </c>
      <c r="D49" s="146"/>
      <c r="E49" s="147"/>
    </row>
    <row r="50" spans="1:5" ht="22.5" x14ac:dyDescent="0.2">
      <c r="A50" s="148">
        <v>4174</v>
      </c>
      <c r="B50" s="150" t="s">
        <v>546</v>
      </c>
      <c r="C50" s="149">
        <v>0</v>
      </c>
      <c r="D50" s="146"/>
      <c r="E50" s="147"/>
    </row>
    <row r="51" spans="1:5" ht="22.5" x14ac:dyDescent="0.2">
      <c r="A51" s="148">
        <v>4175</v>
      </c>
      <c r="B51" s="150" t="s">
        <v>547</v>
      </c>
      <c r="C51" s="149">
        <v>0</v>
      </c>
      <c r="D51" s="146"/>
      <c r="E51" s="147"/>
    </row>
    <row r="52" spans="1:5" ht="22.5" x14ac:dyDescent="0.2">
      <c r="A52" s="148">
        <v>4176</v>
      </c>
      <c r="B52" s="150" t="s">
        <v>548</v>
      </c>
      <c r="C52" s="149">
        <v>0</v>
      </c>
      <c r="D52" s="146"/>
      <c r="E52" s="147"/>
    </row>
    <row r="53" spans="1:5" ht="22.5" x14ac:dyDescent="0.2">
      <c r="A53" s="148">
        <v>4177</v>
      </c>
      <c r="B53" s="150" t="s">
        <v>549</v>
      </c>
      <c r="C53" s="149">
        <v>0</v>
      </c>
      <c r="D53" s="146"/>
      <c r="E53" s="147"/>
    </row>
    <row r="54" spans="1:5" ht="22.5" x14ac:dyDescent="0.2">
      <c r="A54" s="148">
        <v>4178</v>
      </c>
      <c r="B54" s="150" t="s">
        <v>550</v>
      </c>
      <c r="C54" s="149">
        <v>402808408.81999993</v>
      </c>
      <c r="D54" s="146"/>
      <c r="E54" s="147"/>
    </row>
    <row r="55" spans="1:5" x14ac:dyDescent="0.2">
      <c r="A55" s="148"/>
      <c r="B55" s="150"/>
      <c r="C55" s="149"/>
      <c r="D55" s="146"/>
      <c r="E55" s="147"/>
    </row>
    <row r="56" spans="1:5" x14ac:dyDescent="0.2">
      <c r="A56" s="151" t="s">
        <v>616</v>
      </c>
      <c r="B56" s="151"/>
      <c r="C56" s="151"/>
      <c r="D56" s="151"/>
      <c r="E56" s="151"/>
    </row>
    <row r="57" spans="1:5" x14ac:dyDescent="0.2">
      <c r="A57" s="152" t="s">
        <v>180</v>
      </c>
      <c r="B57" s="152" t="s">
        <v>177</v>
      </c>
      <c r="C57" s="152" t="s">
        <v>178</v>
      </c>
      <c r="D57" s="152" t="s">
        <v>336</v>
      </c>
      <c r="E57" s="152"/>
    </row>
    <row r="58" spans="1:5" ht="33.75" x14ac:dyDescent="0.2">
      <c r="A58" s="143">
        <v>4200</v>
      </c>
      <c r="B58" s="153" t="s">
        <v>551</v>
      </c>
      <c r="C58" s="145">
        <v>2148428273.98</v>
      </c>
      <c r="D58" s="146"/>
      <c r="E58" s="147"/>
    </row>
    <row r="59" spans="1:5" ht="22.5" x14ac:dyDescent="0.2">
      <c r="A59" s="143">
        <v>4210</v>
      </c>
      <c r="B59" s="153" t="s">
        <v>552</v>
      </c>
      <c r="C59" s="145">
        <v>19271685.370000001</v>
      </c>
      <c r="D59" s="146"/>
      <c r="E59" s="147"/>
    </row>
    <row r="60" spans="1:5" x14ac:dyDescent="0.2">
      <c r="A60" s="148">
        <v>4211</v>
      </c>
      <c r="B60" s="146" t="s">
        <v>366</v>
      </c>
      <c r="C60" s="149">
        <v>0</v>
      </c>
      <c r="D60" s="146"/>
      <c r="E60" s="147"/>
    </row>
    <row r="61" spans="1:5" x14ac:dyDescent="0.2">
      <c r="A61" s="148">
        <v>4212</v>
      </c>
      <c r="B61" s="146" t="s">
        <v>367</v>
      </c>
      <c r="C61" s="149">
        <v>0</v>
      </c>
      <c r="D61" s="146"/>
      <c r="E61" s="147"/>
    </row>
    <row r="62" spans="1:5" x14ac:dyDescent="0.2">
      <c r="A62" s="148">
        <v>4213</v>
      </c>
      <c r="B62" s="146" t="s">
        <v>368</v>
      </c>
      <c r="C62" s="149">
        <v>19271685.370000001</v>
      </c>
      <c r="D62" s="146"/>
      <c r="E62" s="147"/>
    </row>
    <row r="63" spans="1:5" x14ac:dyDescent="0.2">
      <c r="A63" s="148">
        <v>4214</v>
      </c>
      <c r="B63" s="146" t="s">
        <v>553</v>
      </c>
      <c r="C63" s="149">
        <v>0</v>
      </c>
      <c r="D63" s="146"/>
      <c r="E63" s="147"/>
    </row>
    <row r="64" spans="1:5" x14ac:dyDescent="0.2">
      <c r="A64" s="148">
        <v>4215</v>
      </c>
      <c r="B64" s="146" t="s">
        <v>554</v>
      </c>
      <c r="C64" s="149">
        <v>0</v>
      </c>
      <c r="D64" s="146"/>
      <c r="E64" s="147"/>
    </row>
    <row r="65" spans="1:5" x14ac:dyDescent="0.2">
      <c r="A65" s="143">
        <v>4220</v>
      </c>
      <c r="B65" s="144" t="s">
        <v>369</v>
      </c>
      <c r="C65" s="145">
        <v>2129156588.6099999</v>
      </c>
      <c r="D65" s="146"/>
      <c r="E65" s="147"/>
    </row>
    <row r="66" spans="1:5" x14ac:dyDescent="0.2">
      <c r="A66" s="148">
        <v>4221</v>
      </c>
      <c r="B66" s="146" t="s">
        <v>370</v>
      </c>
      <c r="C66" s="149">
        <v>0</v>
      </c>
      <c r="D66" s="146"/>
      <c r="E66" s="147"/>
    </row>
    <row r="67" spans="1:5" x14ac:dyDescent="0.2">
      <c r="A67" s="148">
        <v>4223</v>
      </c>
      <c r="B67" s="146" t="s">
        <v>371</v>
      </c>
      <c r="C67" s="149">
        <v>2129156588.6099999</v>
      </c>
      <c r="D67" s="146"/>
      <c r="E67" s="147"/>
    </row>
    <row r="68" spans="1:5" x14ac:dyDescent="0.2">
      <c r="A68" s="148">
        <v>4225</v>
      </c>
      <c r="B68" s="146" t="s">
        <v>373</v>
      </c>
      <c r="C68" s="149">
        <v>0</v>
      </c>
      <c r="D68" s="146"/>
      <c r="E68" s="147"/>
    </row>
    <row r="69" spans="1:5" x14ac:dyDescent="0.2">
      <c r="A69" s="148">
        <v>4227</v>
      </c>
      <c r="B69" s="146" t="s">
        <v>555</v>
      </c>
      <c r="C69" s="149">
        <v>0</v>
      </c>
      <c r="D69" s="146"/>
      <c r="E69" s="147"/>
    </row>
    <row r="70" spans="1:5" x14ac:dyDescent="0.2">
      <c r="A70" s="147"/>
      <c r="B70" s="147"/>
      <c r="C70" s="147"/>
      <c r="D70" s="147"/>
      <c r="E70" s="147"/>
    </row>
    <row r="71" spans="1:5" x14ac:dyDescent="0.2">
      <c r="A71" s="151" t="s">
        <v>617</v>
      </c>
      <c r="B71" s="151"/>
      <c r="C71" s="151"/>
      <c r="D71" s="151"/>
      <c r="E71" s="151"/>
    </row>
    <row r="72" spans="1:5" x14ac:dyDescent="0.2">
      <c r="A72" s="152" t="s">
        <v>180</v>
      </c>
      <c r="B72" s="152" t="s">
        <v>177</v>
      </c>
      <c r="C72" s="152" t="s">
        <v>178</v>
      </c>
      <c r="D72" s="152" t="s">
        <v>181</v>
      </c>
      <c r="E72" s="152" t="s">
        <v>238</v>
      </c>
    </row>
    <row r="73" spans="1:5" x14ac:dyDescent="0.2">
      <c r="A73" s="154">
        <v>4300</v>
      </c>
      <c r="B73" s="144" t="s">
        <v>374</v>
      </c>
      <c r="C73" s="145">
        <v>1171428.79</v>
      </c>
      <c r="D73" s="146"/>
      <c r="E73" s="146"/>
    </row>
    <row r="74" spans="1:5" x14ac:dyDescent="0.2">
      <c r="A74" s="154">
        <v>4310</v>
      </c>
      <c r="B74" s="144" t="s">
        <v>375</v>
      </c>
      <c r="C74" s="145">
        <v>0</v>
      </c>
      <c r="D74" s="146"/>
      <c r="E74" s="146"/>
    </row>
    <row r="75" spans="1:5" x14ac:dyDescent="0.2">
      <c r="A75" s="155">
        <v>4311</v>
      </c>
      <c r="B75" s="146" t="s">
        <v>556</v>
      </c>
      <c r="C75" s="149">
        <v>0</v>
      </c>
      <c r="D75" s="146"/>
      <c r="E75" s="146"/>
    </row>
    <row r="76" spans="1:5" x14ac:dyDescent="0.2">
      <c r="A76" s="155">
        <v>4319</v>
      </c>
      <c r="B76" s="146" t="s">
        <v>376</v>
      </c>
      <c r="C76" s="149">
        <v>0</v>
      </c>
      <c r="D76" s="146"/>
      <c r="E76" s="146"/>
    </row>
    <row r="77" spans="1:5" x14ac:dyDescent="0.2">
      <c r="A77" s="154">
        <v>4320</v>
      </c>
      <c r="B77" s="144" t="s">
        <v>377</v>
      </c>
      <c r="C77" s="145">
        <v>0</v>
      </c>
      <c r="D77" s="146"/>
      <c r="E77" s="146"/>
    </row>
    <row r="78" spans="1:5" x14ac:dyDescent="0.2">
      <c r="A78" s="155">
        <v>4321</v>
      </c>
      <c r="B78" s="146" t="s">
        <v>378</v>
      </c>
      <c r="C78" s="149">
        <v>0</v>
      </c>
      <c r="D78" s="146"/>
      <c r="E78" s="146"/>
    </row>
    <row r="79" spans="1:5" x14ac:dyDescent="0.2">
      <c r="A79" s="155">
        <v>4322</v>
      </c>
      <c r="B79" s="146" t="s">
        <v>379</v>
      </c>
      <c r="C79" s="149">
        <v>0</v>
      </c>
      <c r="D79" s="146"/>
      <c r="E79" s="146"/>
    </row>
    <row r="80" spans="1:5" x14ac:dyDescent="0.2">
      <c r="A80" s="155">
        <v>4323</v>
      </c>
      <c r="B80" s="146" t="s">
        <v>380</v>
      </c>
      <c r="C80" s="149">
        <v>0</v>
      </c>
      <c r="D80" s="146"/>
      <c r="E80" s="146"/>
    </row>
    <row r="81" spans="1:5" x14ac:dyDescent="0.2">
      <c r="A81" s="155">
        <v>4324</v>
      </c>
      <c r="B81" s="146" t="s">
        <v>381</v>
      </c>
      <c r="C81" s="149">
        <v>0</v>
      </c>
      <c r="D81" s="146"/>
      <c r="E81" s="146"/>
    </row>
    <row r="82" spans="1:5" x14ac:dyDescent="0.2">
      <c r="A82" s="155">
        <v>4325</v>
      </c>
      <c r="B82" s="146" t="s">
        <v>382</v>
      </c>
      <c r="C82" s="149">
        <v>0</v>
      </c>
      <c r="D82" s="146"/>
      <c r="E82" s="146"/>
    </row>
    <row r="83" spans="1:5" x14ac:dyDescent="0.2">
      <c r="A83" s="154">
        <v>4330</v>
      </c>
      <c r="B83" s="144" t="s">
        <v>383</v>
      </c>
      <c r="C83" s="145">
        <v>0</v>
      </c>
      <c r="D83" s="146"/>
      <c r="E83" s="146"/>
    </row>
    <row r="84" spans="1:5" x14ac:dyDescent="0.2">
      <c r="A84" s="155">
        <v>4331</v>
      </c>
      <c r="B84" s="146" t="s">
        <v>383</v>
      </c>
      <c r="C84" s="149">
        <v>0</v>
      </c>
      <c r="D84" s="146"/>
      <c r="E84" s="146"/>
    </row>
    <row r="85" spans="1:5" x14ac:dyDescent="0.2">
      <c r="A85" s="154">
        <v>4340</v>
      </c>
      <c r="B85" s="144" t="s">
        <v>384</v>
      </c>
      <c r="C85" s="145">
        <v>0</v>
      </c>
      <c r="D85" s="146"/>
      <c r="E85" s="146"/>
    </row>
    <row r="86" spans="1:5" x14ac:dyDescent="0.2">
      <c r="A86" s="155">
        <v>4341</v>
      </c>
      <c r="B86" s="146" t="s">
        <v>384</v>
      </c>
      <c r="C86" s="149">
        <v>0</v>
      </c>
      <c r="D86" s="146"/>
      <c r="E86" s="146"/>
    </row>
    <row r="87" spans="1:5" x14ac:dyDescent="0.2">
      <c r="A87" s="154">
        <v>4390</v>
      </c>
      <c r="B87" s="144" t="s">
        <v>385</v>
      </c>
      <c r="C87" s="145">
        <v>1171428.79</v>
      </c>
      <c r="D87" s="146"/>
      <c r="E87" s="146"/>
    </row>
    <row r="88" spans="1:5" x14ac:dyDescent="0.2">
      <c r="A88" s="155">
        <v>4392</v>
      </c>
      <c r="B88" s="146" t="s">
        <v>386</v>
      </c>
      <c r="C88" s="149">
        <v>0</v>
      </c>
      <c r="D88" s="146"/>
      <c r="E88" s="146"/>
    </row>
    <row r="89" spans="1:5" x14ac:dyDescent="0.2">
      <c r="A89" s="155">
        <v>4393</v>
      </c>
      <c r="B89" s="146" t="s">
        <v>557</v>
      </c>
      <c r="C89" s="149">
        <v>1171518.17</v>
      </c>
      <c r="D89" s="146"/>
      <c r="E89" s="146"/>
    </row>
    <row r="90" spans="1:5" x14ac:dyDescent="0.2">
      <c r="A90" s="155">
        <v>4394</v>
      </c>
      <c r="B90" s="146" t="s">
        <v>387</v>
      </c>
      <c r="C90" s="149">
        <v>0</v>
      </c>
      <c r="D90" s="146"/>
      <c r="E90" s="146"/>
    </row>
    <row r="91" spans="1:5" x14ac:dyDescent="0.2">
      <c r="A91" s="155">
        <v>4395</v>
      </c>
      <c r="B91" s="146" t="s">
        <v>388</v>
      </c>
      <c r="C91" s="149">
        <v>0</v>
      </c>
      <c r="D91" s="146"/>
      <c r="E91" s="146"/>
    </row>
    <row r="92" spans="1:5" x14ac:dyDescent="0.2">
      <c r="A92" s="155">
        <v>4396</v>
      </c>
      <c r="B92" s="146" t="s">
        <v>389</v>
      </c>
      <c r="C92" s="149">
        <v>0</v>
      </c>
      <c r="D92" s="146"/>
      <c r="E92" s="146"/>
    </row>
    <row r="93" spans="1:5" x14ac:dyDescent="0.2">
      <c r="A93" s="155">
        <v>4397</v>
      </c>
      <c r="B93" s="146" t="s">
        <v>558</v>
      </c>
      <c r="C93" s="149">
        <v>0</v>
      </c>
      <c r="D93" s="146"/>
      <c r="E93" s="146"/>
    </row>
    <row r="94" spans="1:5" x14ac:dyDescent="0.2">
      <c r="A94" s="155">
        <v>4399</v>
      </c>
      <c r="B94" s="146" t="s">
        <v>385</v>
      </c>
      <c r="C94" s="149">
        <v>-89.38</v>
      </c>
      <c r="D94" s="146"/>
      <c r="E94" s="146"/>
    </row>
    <row r="95" spans="1:5" x14ac:dyDescent="0.2">
      <c r="A95" s="147"/>
      <c r="B95" s="147"/>
      <c r="C95" s="147"/>
      <c r="D95" s="147"/>
      <c r="E95" s="147"/>
    </row>
    <row r="96" spans="1:5" x14ac:dyDescent="0.2">
      <c r="A96" s="151" t="s">
        <v>618</v>
      </c>
      <c r="B96" s="151"/>
      <c r="C96" s="151"/>
      <c r="D96" s="151"/>
      <c r="E96" s="151"/>
    </row>
    <row r="97" spans="1:5" x14ac:dyDescent="0.2">
      <c r="A97" s="152" t="s">
        <v>180</v>
      </c>
      <c r="B97" s="152" t="s">
        <v>177</v>
      </c>
      <c r="C97" s="152" t="s">
        <v>178</v>
      </c>
      <c r="D97" s="152" t="s">
        <v>390</v>
      </c>
      <c r="E97" s="152" t="s">
        <v>238</v>
      </c>
    </row>
    <row r="98" spans="1:5" x14ac:dyDescent="0.2">
      <c r="A98" s="154">
        <v>5000</v>
      </c>
      <c r="B98" s="144" t="s">
        <v>391</v>
      </c>
      <c r="C98" s="145">
        <v>2453357575</v>
      </c>
      <c r="D98" s="156">
        <f>C98/C98</f>
        <v>1</v>
      </c>
      <c r="E98" s="146"/>
    </row>
    <row r="99" spans="1:5" x14ac:dyDescent="0.2">
      <c r="A99" s="155">
        <v>5100</v>
      </c>
      <c r="B99" s="146" t="s">
        <v>392</v>
      </c>
      <c r="C99" s="149">
        <v>2203344986.7199998</v>
      </c>
      <c r="D99" s="156">
        <f>C99/$C$99</f>
        <v>1</v>
      </c>
      <c r="E99" s="146"/>
    </row>
    <row r="100" spans="1:5" x14ac:dyDescent="0.2">
      <c r="A100" s="154">
        <v>5110</v>
      </c>
      <c r="B100" s="144" t="s">
        <v>393</v>
      </c>
      <c r="C100" s="145">
        <v>1915101769.3099999</v>
      </c>
      <c r="D100" s="156">
        <f t="shared" ref="D100:D163" si="0">C100/$C$99</f>
        <v>0.86917926191890094</v>
      </c>
      <c r="E100" s="146"/>
    </row>
    <row r="101" spans="1:5" x14ac:dyDescent="0.2">
      <c r="A101" s="155">
        <v>5111</v>
      </c>
      <c r="B101" s="146" t="s">
        <v>394</v>
      </c>
      <c r="C101" s="149">
        <v>515628575.97000003</v>
      </c>
      <c r="D101" s="156">
        <f t="shared" si="0"/>
        <v>0.23402080885099538</v>
      </c>
      <c r="E101" s="146"/>
    </row>
    <row r="102" spans="1:5" x14ac:dyDescent="0.2">
      <c r="A102" s="155">
        <v>5112</v>
      </c>
      <c r="B102" s="146" t="s">
        <v>395</v>
      </c>
      <c r="C102" s="149">
        <v>222921361.18000001</v>
      </c>
      <c r="D102" s="156">
        <f t="shared" si="0"/>
        <v>0.10117406149449658</v>
      </c>
      <c r="E102" s="146"/>
    </row>
    <row r="103" spans="1:5" x14ac:dyDescent="0.2">
      <c r="A103" s="155">
        <v>5113</v>
      </c>
      <c r="B103" s="146" t="s">
        <v>396</v>
      </c>
      <c r="C103" s="149">
        <v>181331741.31</v>
      </c>
      <c r="D103" s="156">
        <f t="shared" si="0"/>
        <v>8.229838831545791E-2</v>
      </c>
      <c r="E103" s="146"/>
    </row>
    <row r="104" spans="1:5" x14ac:dyDescent="0.2">
      <c r="A104" s="155">
        <v>5114</v>
      </c>
      <c r="B104" s="146" t="s">
        <v>397</v>
      </c>
      <c r="C104" s="149">
        <v>244020859.92000002</v>
      </c>
      <c r="D104" s="156">
        <f t="shared" si="0"/>
        <v>0.11075018274067949</v>
      </c>
      <c r="E104" s="146"/>
    </row>
    <row r="105" spans="1:5" x14ac:dyDescent="0.2">
      <c r="A105" s="155">
        <v>5115</v>
      </c>
      <c r="B105" s="146" t="s">
        <v>398</v>
      </c>
      <c r="C105" s="149">
        <v>507735458.10000002</v>
      </c>
      <c r="D105" s="156">
        <f t="shared" si="0"/>
        <v>0.23043847475552989</v>
      </c>
      <c r="E105" s="146"/>
    </row>
    <row r="106" spans="1:5" x14ac:dyDescent="0.2">
      <c r="A106" s="155">
        <v>5116</v>
      </c>
      <c r="B106" s="146" t="s">
        <v>399</v>
      </c>
      <c r="C106" s="149">
        <v>243463772.82999998</v>
      </c>
      <c r="D106" s="156">
        <f t="shared" si="0"/>
        <v>0.11049734576174169</v>
      </c>
      <c r="E106" s="146"/>
    </row>
    <row r="107" spans="1:5" x14ac:dyDescent="0.2">
      <c r="A107" s="154">
        <v>5120</v>
      </c>
      <c r="B107" s="144" t="s">
        <v>400</v>
      </c>
      <c r="C107" s="145">
        <v>73597585.190000013</v>
      </c>
      <c r="D107" s="156">
        <f t="shared" si="0"/>
        <v>3.3402660787841827E-2</v>
      </c>
      <c r="E107" s="146"/>
    </row>
    <row r="108" spans="1:5" x14ac:dyDescent="0.2">
      <c r="A108" s="155">
        <v>5121</v>
      </c>
      <c r="B108" s="146" t="s">
        <v>401</v>
      </c>
      <c r="C108" s="149">
        <v>21124818.520000003</v>
      </c>
      <c r="D108" s="156">
        <f t="shared" si="0"/>
        <v>9.5876127648296134E-3</v>
      </c>
      <c r="E108" s="146"/>
    </row>
    <row r="109" spans="1:5" x14ac:dyDescent="0.2">
      <c r="A109" s="155">
        <v>5122</v>
      </c>
      <c r="B109" s="146" t="s">
        <v>402</v>
      </c>
      <c r="C109" s="149">
        <v>10577210.190000001</v>
      </c>
      <c r="D109" s="156">
        <f t="shared" si="0"/>
        <v>4.8005238642840585E-3</v>
      </c>
      <c r="E109" s="146"/>
    </row>
    <row r="110" spans="1:5" x14ac:dyDescent="0.2">
      <c r="A110" s="155">
        <v>5123</v>
      </c>
      <c r="B110" s="146" t="s">
        <v>403</v>
      </c>
      <c r="C110" s="149">
        <v>0</v>
      </c>
      <c r="D110" s="156">
        <f t="shared" si="0"/>
        <v>0</v>
      </c>
      <c r="E110" s="146"/>
    </row>
    <row r="111" spans="1:5" x14ac:dyDescent="0.2">
      <c r="A111" s="155">
        <v>5124</v>
      </c>
      <c r="B111" s="146" t="s">
        <v>404</v>
      </c>
      <c r="C111" s="149">
        <v>8478304.2100000009</v>
      </c>
      <c r="D111" s="156">
        <f t="shared" si="0"/>
        <v>3.8479240704930155E-3</v>
      </c>
      <c r="E111" s="146"/>
    </row>
    <row r="112" spans="1:5" x14ac:dyDescent="0.2">
      <c r="A112" s="155">
        <v>5125</v>
      </c>
      <c r="B112" s="146" t="s">
        <v>405</v>
      </c>
      <c r="C112" s="149">
        <v>12345215.6</v>
      </c>
      <c r="D112" s="156">
        <f t="shared" si="0"/>
        <v>5.6029426505640649E-3</v>
      </c>
      <c r="E112" s="146"/>
    </row>
    <row r="113" spans="1:5" x14ac:dyDescent="0.2">
      <c r="A113" s="155">
        <v>5126</v>
      </c>
      <c r="B113" s="146" t="s">
        <v>406</v>
      </c>
      <c r="C113" s="149">
        <v>12013802.970000001</v>
      </c>
      <c r="D113" s="156">
        <f t="shared" si="0"/>
        <v>5.4525292418616195E-3</v>
      </c>
      <c r="E113" s="146"/>
    </row>
    <row r="114" spans="1:5" x14ac:dyDescent="0.2">
      <c r="A114" s="155">
        <v>5127</v>
      </c>
      <c r="B114" s="146" t="s">
        <v>407</v>
      </c>
      <c r="C114" s="149">
        <v>4138335.7500000005</v>
      </c>
      <c r="D114" s="156">
        <f t="shared" si="0"/>
        <v>1.8782059890496388E-3</v>
      </c>
      <c r="E114" s="146"/>
    </row>
    <row r="115" spans="1:5" x14ac:dyDescent="0.2">
      <c r="A115" s="155">
        <v>5128</v>
      </c>
      <c r="B115" s="146" t="s">
        <v>408</v>
      </c>
      <c r="C115" s="149">
        <v>0</v>
      </c>
      <c r="D115" s="156">
        <f t="shared" si="0"/>
        <v>0</v>
      </c>
      <c r="E115" s="146"/>
    </row>
    <row r="116" spans="1:5" x14ac:dyDescent="0.2">
      <c r="A116" s="155">
        <v>5129</v>
      </c>
      <c r="B116" s="146" t="s">
        <v>409</v>
      </c>
      <c r="C116" s="149">
        <v>4919897.95</v>
      </c>
      <c r="D116" s="156">
        <f t="shared" si="0"/>
        <v>2.2329222067598163E-3</v>
      </c>
      <c r="E116" s="146"/>
    </row>
    <row r="117" spans="1:5" x14ac:dyDescent="0.2">
      <c r="A117" s="154">
        <v>5130</v>
      </c>
      <c r="B117" s="144" t="s">
        <v>410</v>
      </c>
      <c r="C117" s="145">
        <v>214645632.22</v>
      </c>
      <c r="D117" s="156">
        <f t="shared" si="0"/>
        <v>9.7418077293257341E-2</v>
      </c>
      <c r="E117" s="146"/>
    </row>
    <row r="118" spans="1:5" x14ac:dyDescent="0.2">
      <c r="A118" s="155">
        <v>5131</v>
      </c>
      <c r="B118" s="146" t="s">
        <v>411</v>
      </c>
      <c r="C118" s="149">
        <v>32419939.870000005</v>
      </c>
      <c r="D118" s="156">
        <f t="shared" si="0"/>
        <v>1.4713964479190256E-2</v>
      </c>
      <c r="E118" s="146"/>
    </row>
    <row r="119" spans="1:5" x14ac:dyDescent="0.2">
      <c r="A119" s="155">
        <v>5132</v>
      </c>
      <c r="B119" s="146" t="s">
        <v>412</v>
      </c>
      <c r="C119" s="149">
        <v>15689719.1</v>
      </c>
      <c r="D119" s="156">
        <f t="shared" si="0"/>
        <v>7.1208635935657242E-3</v>
      </c>
      <c r="E119" s="146"/>
    </row>
    <row r="120" spans="1:5" x14ac:dyDescent="0.2">
      <c r="A120" s="155">
        <v>5133</v>
      </c>
      <c r="B120" s="146" t="s">
        <v>413</v>
      </c>
      <c r="C120" s="149">
        <v>36159198.359999999</v>
      </c>
      <c r="D120" s="156">
        <f t="shared" si="0"/>
        <v>1.6411047102445921E-2</v>
      </c>
      <c r="E120" s="146"/>
    </row>
    <row r="121" spans="1:5" x14ac:dyDescent="0.2">
      <c r="A121" s="155">
        <v>5134</v>
      </c>
      <c r="B121" s="146" t="s">
        <v>414</v>
      </c>
      <c r="C121" s="149">
        <v>8376669.2699999996</v>
      </c>
      <c r="D121" s="156">
        <f t="shared" si="0"/>
        <v>3.8017965050810734E-3</v>
      </c>
      <c r="E121" s="146"/>
    </row>
    <row r="122" spans="1:5" x14ac:dyDescent="0.2">
      <c r="A122" s="155">
        <v>5135</v>
      </c>
      <c r="B122" s="146" t="s">
        <v>415</v>
      </c>
      <c r="C122" s="149">
        <v>40988022.060000002</v>
      </c>
      <c r="D122" s="156">
        <f t="shared" si="0"/>
        <v>1.8602634769880794E-2</v>
      </c>
      <c r="E122" s="146"/>
    </row>
    <row r="123" spans="1:5" x14ac:dyDescent="0.2">
      <c r="A123" s="155">
        <v>5136</v>
      </c>
      <c r="B123" s="146" t="s">
        <v>416</v>
      </c>
      <c r="C123" s="149">
        <v>10077028.77</v>
      </c>
      <c r="D123" s="156">
        <f t="shared" si="0"/>
        <v>4.5735138304424704E-3</v>
      </c>
      <c r="E123" s="146"/>
    </row>
    <row r="124" spans="1:5" x14ac:dyDescent="0.2">
      <c r="A124" s="155">
        <v>5137</v>
      </c>
      <c r="B124" s="146" t="s">
        <v>417</v>
      </c>
      <c r="C124" s="149">
        <v>17580163.979999997</v>
      </c>
      <c r="D124" s="156">
        <f t="shared" si="0"/>
        <v>7.9788521933510884E-3</v>
      </c>
      <c r="E124" s="146"/>
    </row>
    <row r="125" spans="1:5" x14ac:dyDescent="0.2">
      <c r="A125" s="155">
        <v>5138</v>
      </c>
      <c r="B125" s="146" t="s">
        <v>418</v>
      </c>
      <c r="C125" s="149">
        <v>23494153.970000003</v>
      </c>
      <c r="D125" s="156">
        <f t="shared" si="0"/>
        <v>1.0662948431409499E-2</v>
      </c>
      <c r="E125" s="146"/>
    </row>
    <row r="126" spans="1:5" x14ac:dyDescent="0.2">
      <c r="A126" s="155">
        <v>5139</v>
      </c>
      <c r="B126" s="146" t="s">
        <v>419</v>
      </c>
      <c r="C126" s="149">
        <v>29860736.84</v>
      </c>
      <c r="D126" s="156">
        <f t="shared" si="0"/>
        <v>1.3552456387890514E-2</v>
      </c>
      <c r="E126" s="146"/>
    </row>
    <row r="127" spans="1:5" x14ac:dyDescent="0.2">
      <c r="A127" s="155">
        <v>5200</v>
      </c>
      <c r="B127" s="146" t="s">
        <v>420</v>
      </c>
      <c r="C127" s="149">
        <v>71040386.770000011</v>
      </c>
      <c r="D127" s="156">
        <f t="shared" si="0"/>
        <v>3.2242062499597025E-2</v>
      </c>
      <c r="E127" s="146"/>
    </row>
    <row r="128" spans="1:5" x14ac:dyDescent="0.2">
      <c r="A128" s="154">
        <v>5210</v>
      </c>
      <c r="B128" s="144" t="s">
        <v>421</v>
      </c>
      <c r="C128" s="145">
        <v>0</v>
      </c>
      <c r="D128" s="156">
        <f t="shared" si="0"/>
        <v>0</v>
      </c>
      <c r="E128" s="146"/>
    </row>
    <row r="129" spans="1:5" x14ac:dyDescent="0.2">
      <c r="A129" s="155">
        <v>5211</v>
      </c>
      <c r="B129" s="146" t="s">
        <v>422</v>
      </c>
      <c r="C129" s="149">
        <v>0</v>
      </c>
      <c r="D129" s="156">
        <f t="shared" si="0"/>
        <v>0</v>
      </c>
      <c r="E129" s="146"/>
    </row>
    <row r="130" spans="1:5" x14ac:dyDescent="0.2">
      <c r="A130" s="155">
        <v>5212</v>
      </c>
      <c r="B130" s="146" t="s">
        <v>423</v>
      </c>
      <c r="C130" s="149">
        <v>0</v>
      </c>
      <c r="D130" s="156">
        <f t="shared" si="0"/>
        <v>0</v>
      </c>
      <c r="E130" s="146"/>
    </row>
    <row r="131" spans="1:5" x14ac:dyDescent="0.2">
      <c r="A131" s="154">
        <v>5220</v>
      </c>
      <c r="B131" s="144" t="s">
        <v>424</v>
      </c>
      <c r="C131" s="145">
        <v>0</v>
      </c>
      <c r="D131" s="156">
        <f t="shared" si="0"/>
        <v>0</v>
      </c>
      <c r="E131" s="146"/>
    </row>
    <row r="132" spans="1:5" x14ac:dyDescent="0.2">
      <c r="A132" s="155">
        <v>5221</v>
      </c>
      <c r="B132" s="146" t="s">
        <v>425</v>
      </c>
      <c r="C132" s="149">
        <v>0</v>
      </c>
      <c r="D132" s="156">
        <f t="shared" si="0"/>
        <v>0</v>
      </c>
      <c r="E132" s="146"/>
    </row>
    <row r="133" spans="1:5" x14ac:dyDescent="0.2">
      <c r="A133" s="155">
        <v>5222</v>
      </c>
      <c r="B133" s="146" t="s">
        <v>426</v>
      </c>
      <c r="C133" s="149">
        <v>0</v>
      </c>
      <c r="D133" s="156">
        <f t="shared" si="0"/>
        <v>0</v>
      </c>
      <c r="E133" s="146"/>
    </row>
    <row r="134" spans="1:5" x14ac:dyDescent="0.2">
      <c r="A134" s="154">
        <v>5230</v>
      </c>
      <c r="B134" s="144" t="s">
        <v>371</v>
      </c>
      <c r="C134" s="145">
        <v>0</v>
      </c>
      <c r="D134" s="156">
        <f t="shared" si="0"/>
        <v>0</v>
      </c>
      <c r="E134" s="146"/>
    </row>
    <row r="135" spans="1:5" x14ac:dyDescent="0.2">
      <c r="A135" s="155">
        <v>5231</v>
      </c>
      <c r="B135" s="146" t="s">
        <v>427</v>
      </c>
      <c r="C135" s="149">
        <v>0</v>
      </c>
      <c r="D135" s="156">
        <f t="shared" si="0"/>
        <v>0</v>
      </c>
      <c r="E135" s="146"/>
    </row>
    <row r="136" spans="1:5" x14ac:dyDescent="0.2">
      <c r="A136" s="155">
        <v>5232</v>
      </c>
      <c r="B136" s="146" t="s">
        <v>428</v>
      </c>
      <c r="C136" s="149">
        <v>0</v>
      </c>
      <c r="D136" s="156">
        <f t="shared" si="0"/>
        <v>0</v>
      </c>
      <c r="E136" s="146"/>
    </row>
    <row r="137" spans="1:5" x14ac:dyDescent="0.2">
      <c r="A137" s="154">
        <v>5240</v>
      </c>
      <c r="B137" s="144" t="s">
        <v>372</v>
      </c>
      <c r="C137" s="145">
        <v>70939786.770000011</v>
      </c>
      <c r="D137" s="156">
        <f t="shared" si="0"/>
        <v>3.2196404647283232E-2</v>
      </c>
      <c r="E137" s="146"/>
    </row>
    <row r="138" spans="1:5" x14ac:dyDescent="0.2">
      <c r="A138" s="155">
        <v>5241</v>
      </c>
      <c r="B138" s="146" t="s">
        <v>429</v>
      </c>
      <c r="C138" s="149">
        <v>1197234.3700000001</v>
      </c>
      <c r="D138" s="156">
        <f t="shared" si="0"/>
        <v>5.4337127286737698E-4</v>
      </c>
      <c r="E138" s="146"/>
    </row>
    <row r="139" spans="1:5" x14ac:dyDescent="0.2">
      <c r="A139" s="155">
        <v>5242</v>
      </c>
      <c r="B139" s="146" t="s">
        <v>430</v>
      </c>
      <c r="C139" s="149">
        <v>34181525.340000004</v>
      </c>
      <c r="D139" s="156">
        <f t="shared" si="0"/>
        <v>1.5513469541092693E-2</v>
      </c>
      <c r="E139" s="146"/>
    </row>
    <row r="140" spans="1:5" x14ac:dyDescent="0.2">
      <c r="A140" s="155">
        <v>5243</v>
      </c>
      <c r="B140" s="146" t="s">
        <v>431</v>
      </c>
      <c r="C140" s="149">
        <v>35561027.060000002</v>
      </c>
      <c r="D140" s="156">
        <f t="shared" si="0"/>
        <v>1.613956383332316E-2</v>
      </c>
      <c r="E140" s="146"/>
    </row>
    <row r="141" spans="1:5" x14ac:dyDescent="0.2">
      <c r="A141" s="155">
        <v>5244</v>
      </c>
      <c r="B141" s="146" t="s">
        <v>432</v>
      </c>
      <c r="C141" s="149">
        <v>0</v>
      </c>
      <c r="D141" s="156">
        <f t="shared" si="0"/>
        <v>0</v>
      </c>
      <c r="E141" s="146"/>
    </row>
    <row r="142" spans="1:5" x14ac:dyDescent="0.2">
      <c r="A142" s="154">
        <v>5250</v>
      </c>
      <c r="B142" s="144" t="s">
        <v>373</v>
      </c>
      <c r="C142" s="145">
        <v>0</v>
      </c>
      <c r="D142" s="156">
        <f t="shared" si="0"/>
        <v>0</v>
      </c>
      <c r="E142" s="146"/>
    </row>
    <row r="143" spans="1:5" x14ac:dyDescent="0.2">
      <c r="A143" s="155">
        <v>5251</v>
      </c>
      <c r="B143" s="146" t="s">
        <v>433</v>
      </c>
      <c r="C143" s="149">
        <v>0</v>
      </c>
      <c r="D143" s="156">
        <f t="shared" si="0"/>
        <v>0</v>
      </c>
      <c r="E143" s="146"/>
    </row>
    <row r="144" spans="1:5" x14ac:dyDescent="0.2">
      <c r="A144" s="155">
        <v>5252</v>
      </c>
      <c r="B144" s="146" t="s">
        <v>434</v>
      </c>
      <c r="C144" s="149">
        <v>0</v>
      </c>
      <c r="D144" s="156">
        <f t="shared" si="0"/>
        <v>0</v>
      </c>
      <c r="E144" s="146"/>
    </row>
    <row r="145" spans="1:5" x14ac:dyDescent="0.2">
      <c r="A145" s="155">
        <v>5259</v>
      </c>
      <c r="B145" s="146" t="s">
        <v>435</v>
      </c>
      <c r="C145" s="149">
        <v>0</v>
      </c>
      <c r="D145" s="156">
        <f t="shared" si="0"/>
        <v>0</v>
      </c>
      <c r="E145" s="146"/>
    </row>
    <row r="146" spans="1:5" x14ac:dyDescent="0.2">
      <c r="A146" s="154">
        <v>5260</v>
      </c>
      <c r="B146" s="144" t="s">
        <v>436</v>
      </c>
      <c r="C146" s="145">
        <v>0</v>
      </c>
      <c r="D146" s="156">
        <f t="shared" si="0"/>
        <v>0</v>
      </c>
      <c r="E146" s="146"/>
    </row>
    <row r="147" spans="1:5" x14ac:dyDescent="0.2">
      <c r="A147" s="155">
        <v>5261</v>
      </c>
      <c r="B147" s="146" t="s">
        <v>437</v>
      </c>
      <c r="C147" s="149">
        <v>0</v>
      </c>
      <c r="D147" s="156">
        <f t="shared" si="0"/>
        <v>0</v>
      </c>
      <c r="E147" s="146"/>
    </row>
    <row r="148" spans="1:5" x14ac:dyDescent="0.2">
      <c r="A148" s="155">
        <v>5262</v>
      </c>
      <c r="B148" s="146" t="s">
        <v>438</v>
      </c>
      <c r="C148" s="149">
        <v>0</v>
      </c>
      <c r="D148" s="156">
        <f t="shared" si="0"/>
        <v>0</v>
      </c>
      <c r="E148" s="146"/>
    </row>
    <row r="149" spans="1:5" x14ac:dyDescent="0.2">
      <c r="A149" s="154">
        <v>5270</v>
      </c>
      <c r="B149" s="144" t="s">
        <v>439</v>
      </c>
      <c r="C149" s="145">
        <v>0</v>
      </c>
      <c r="D149" s="156">
        <f t="shared" si="0"/>
        <v>0</v>
      </c>
      <c r="E149" s="146"/>
    </row>
    <row r="150" spans="1:5" x14ac:dyDescent="0.2">
      <c r="A150" s="155">
        <v>5271</v>
      </c>
      <c r="B150" s="146" t="s">
        <v>440</v>
      </c>
      <c r="C150" s="149">
        <v>0</v>
      </c>
      <c r="D150" s="156">
        <f t="shared" si="0"/>
        <v>0</v>
      </c>
      <c r="E150" s="146"/>
    </row>
    <row r="151" spans="1:5" x14ac:dyDescent="0.2">
      <c r="A151" s="154">
        <v>5280</v>
      </c>
      <c r="B151" s="144" t="s">
        <v>441</v>
      </c>
      <c r="C151" s="145">
        <v>100600</v>
      </c>
      <c r="D151" s="156">
        <f t="shared" si="0"/>
        <v>4.565785231379393E-5</v>
      </c>
      <c r="E151" s="146"/>
    </row>
    <row r="152" spans="1:5" x14ac:dyDescent="0.2">
      <c r="A152" s="155">
        <v>5281</v>
      </c>
      <c r="B152" s="146" t="s">
        <v>442</v>
      </c>
      <c r="C152" s="149">
        <v>100600</v>
      </c>
      <c r="D152" s="156">
        <f t="shared" si="0"/>
        <v>4.565785231379393E-5</v>
      </c>
      <c r="E152" s="146"/>
    </row>
    <row r="153" spans="1:5" x14ac:dyDescent="0.2">
      <c r="A153" s="155">
        <v>5282</v>
      </c>
      <c r="B153" s="146" t="s">
        <v>443</v>
      </c>
      <c r="C153" s="149">
        <v>0</v>
      </c>
      <c r="D153" s="156">
        <f t="shared" si="0"/>
        <v>0</v>
      </c>
      <c r="E153" s="146"/>
    </row>
    <row r="154" spans="1:5" x14ac:dyDescent="0.2">
      <c r="A154" s="155">
        <v>5283</v>
      </c>
      <c r="B154" s="146" t="s">
        <v>444</v>
      </c>
      <c r="C154" s="149">
        <v>0</v>
      </c>
      <c r="D154" s="156">
        <f t="shared" si="0"/>
        <v>0</v>
      </c>
      <c r="E154" s="146"/>
    </row>
    <row r="155" spans="1:5" x14ac:dyDescent="0.2">
      <c r="A155" s="155">
        <v>5284</v>
      </c>
      <c r="B155" s="146" t="s">
        <v>445</v>
      </c>
      <c r="C155" s="149">
        <v>0</v>
      </c>
      <c r="D155" s="156">
        <f t="shared" si="0"/>
        <v>0</v>
      </c>
      <c r="E155" s="146"/>
    </row>
    <row r="156" spans="1:5" x14ac:dyDescent="0.2">
      <c r="A156" s="155">
        <v>5285</v>
      </c>
      <c r="B156" s="146" t="s">
        <v>446</v>
      </c>
      <c r="C156" s="149">
        <v>0</v>
      </c>
      <c r="D156" s="156">
        <f t="shared" si="0"/>
        <v>0</v>
      </c>
      <c r="E156" s="146"/>
    </row>
    <row r="157" spans="1:5" x14ac:dyDescent="0.2">
      <c r="A157" s="154">
        <v>5290</v>
      </c>
      <c r="B157" s="144" t="s">
        <v>447</v>
      </c>
      <c r="C157" s="145">
        <v>0</v>
      </c>
      <c r="D157" s="156">
        <f t="shared" si="0"/>
        <v>0</v>
      </c>
      <c r="E157" s="146"/>
    </row>
    <row r="158" spans="1:5" x14ac:dyDescent="0.2">
      <c r="A158" s="155">
        <v>5291</v>
      </c>
      <c r="B158" s="146" t="s">
        <v>448</v>
      </c>
      <c r="C158" s="149">
        <v>0</v>
      </c>
      <c r="D158" s="156">
        <f t="shared" si="0"/>
        <v>0</v>
      </c>
      <c r="E158" s="146"/>
    </row>
    <row r="159" spans="1:5" x14ac:dyDescent="0.2">
      <c r="A159" s="155">
        <v>5292</v>
      </c>
      <c r="B159" s="146" t="s">
        <v>449</v>
      </c>
      <c r="C159" s="149">
        <v>0</v>
      </c>
      <c r="D159" s="156">
        <f t="shared" si="0"/>
        <v>0</v>
      </c>
      <c r="E159" s="146"/>
    </row>
    <row r="160" spans="1:5" x14ac:dyDescent="0.2">
      <c r="A160" s="155">
        <v>5300</v>
      </c>
      <c r="B160" s="146" t="s">
        <v>450</v>
      </c>
      <c r="C160" s="149">
        <v>0</v>
      </c>
      <c r="D160" s="156">
        <f t="shared" si="0"/>
        <v>0</v>
      </c>
      <c r="E160" s="146"/>
    </row>
    <row r="161" spans="1:5" x14ac:dyDescent="0.2">
      <c r="A161" s="154">
        <v>5310</v>
      </c>
      <c r="B161" s="144" t="s">
        <v>366</v>
      </c>
      <c r="C161" s="145">
        <v>0</v>
      </c>
      <c r="D161" s="156">
        <f t="shared" si="0"/>
        <v>0</v>
      </c>
      <c r="E161" s="146"/>
    </row>
    <row r="162" spans="1:5" x14ac:dyDescent="0.2">
      <c r="A162" s="155">
        <v>5311</v>
      </c>
      <c r="B162" s="146" t="s">
        <v>451</v>
      </c>
      <c r="C162" s="149">
        <v>0</v>
      </c>
      <c r="D162" s="156">
        <f t="shared" si="0"/>
        <v>0</v>
      </c>
      <c r="E162" s="146"/>
    </row>
    <row r="163" spans="1:5" x14ac:dyDescent="0.2">
      <c r="A163" s="155">
        <v>5312</v>
      </c>
      <c r="B163" s="146" t="s">
        <v>452</v>
      </c>
      <c r="C163" s="149">
        <v>0</v>
      </c>
      <c r="D163" s="156">
        <f t="shared" si="0"/>
        <v>0</v>
      </c>
      <c r="E163" s="146"/>
    </row>
    <row r="164" spans="1:5" x14ac:dyDescent="0.2">
      <c r="A164" s="154">
        <v>5320</v>
      </c>
      <c r="B164" s="144" t="s">
        <v>367</v>
      </c>
      <c r="C164" s="145">
        <v>0</v>
      </c>
      <c r="D164" s="156">
        <f t="shared" ref="D164:D220" si="1">C164/$C$99</f>
        <v>0</v>
      </c>
      <c r="E164" s="146"/>
    </row>
    <row r="165" spans="1:5" x14ac:dyDescent="0.2">
      <c r="A165" s="155">
        <v>5321</v>
      </c>
      <c r="B165" s="146" t="s">
        <v>453</v>
      </c>
      <c r="C165" s="149">
        <v>0</v>
      </c>
      <c r="D165" s="156">
        <f t="shared" si="1"/>
        <v>0</v>
      </c>
      <c r="E165" s="146"/>
    </row>
    <row r="166" spans="1:5" x14ac:dyDescent="0.2">
      <c r="A166" s="155">
        <v>5322</v>
      </c>
      <c r="B166" s="146" t="s">
        <v>454</v>
      </c>
      <c r="C166" s="149">
        <v>0</v>
      </c>
      <c r="D166" s="156">
        <f t="shared" si="1"/>
        <v>0</v>
      </c>
      <c r="E166" s="146"/>
    </row>
    <row r="167" spans="1:5" x14ac:dyDescent="0.2">
      <c r="A167" s="154">
        <v>5330</v>
      </c>
      <c r="B167" s="144" t="s">
        <v>368</v>
      </c>
      <c r="C167" s="145">
        <v>0</v>
      </c>
      <c r="D167" s="156">
        <f t="shared" si="1"/>
        <v>0</v>
      </c>
      <c r="E167" s="146"/>
    </row>
    <row r="168" spans="1:5" x14ac:dyDescent="0.2">
      <c r="A168" s="155">
        <v>5331</v>
      </c>
      <c r="B168" s="146" t="s">
        <v>455</v>
      </c>
      <c r="C168" s="149">
        <v>0</v>
      </c>
      <c r="D168" s="156">
        <f t="shared" si="1"/>
        <v>0</v>
      </c>
      <c r="E168" s="146"/>
    </row>
    <row r="169" spans="1:5" x14ac:dyDescent="0.2">
      <c r="A169" s="155">
        <v>5332</v>
      </c>
      <c r="B169" s="146" t="s">
        <v>456</v>
      </c>
      <c r="C169" s="149">
        <v>0</v>
      </c>
      <c r="D169" s="156">
        <f t="shared" si="1"/>
        <v>0</v>
      </c>
      <c r="E169" s="146"/>
    </row>
    <row r="170" spans="1:5" x14ac:dyDescent="0.2">
      <c r="A170" s="155">
        <v>5400</v>
      </c>
      <c r="B170" s="146" t="s">
        <v>457</v>
      </c>
      <c r="C170" s="149">
        <v>0</v>
      </c>
      <c r="D170" s="156">
        <f t="shared" si="1"/>
        <v>0</v>
      </c>
      <c r="E170" s="146"/>
    </row>
    <row r="171" spans="1:5" x14ac:dyDescent="0.2">
      <c r="A171" s="154">
        <v>5410</v>
      </c>
      <c r="B171" s="144" t="s">
        <v>458</v>
      </c>
      <c r="C171" s="145">
        <v>0</v>
      </c>
      <c r="D171" s="156">
        <f t="shared" si="1"/>
        <v>0</v>
      </c>
      <c r="E171" s="146"/>
    </row>
    <row r="172" spans="1:5" x14ac:dyDescent="0.2">
      <c r="A172" s="155">
        <v>5411</v>
      </c>
      <c r="B172" s="146" t="s">
        <v>459</v>
      </c>
      <c r="C172" s="149">
        <v>0</v>
      </c>
      <c r="D172" s="156">
        <f t="shared" si="1"/>
        <v>0</v>
      </c>
      <c r="E172" s="146"/>
    </row>
    <row r="173" spans="1:5" x14ac:dyDescent="0.2">
      <c r="A173" s="155">
        <v>5412</v>
      </c>
      <c r="B173" s="146" t="s">
        <v>460</v>
      </c>
      <c r="C173" s="149">
        <v>0</v>
      </c>
      <c r="D173" s="156">
        <f t="shared" si="1"/>
        <v>0</v>
      </c>
      <c r="E173" s="146"/>
    </row>
    <row r="174" spans="1:5" x14ac:dyDescent="0.2">
      <c r="A174" s="154">
        <v>5420</v>
      </c>
      <c r="B174" s="144" t="s">
        <v>461</v>
      </c>
      <c r="C174" s="145">
        <v>0</v>
      </c>
      <c r="D174" s="156">
        <f t="shared" si="1"/>
        <v>0</v>
      </c>
      <c r="E174" s="146"/>
    </row>
    <row r="175" spans="1:5" x14ac:dyDescent="0.2">
      <c r="A175" s="155">
        <v>5421</v>
      </c>
      <c r="B175" s="146" t="s">
        <v>462</v>
      </c>
      <c r="C175" s="149">
        <v>0</v>
      </c>
      <c r="D175" s="156">
        <f t="shared" si="1"/>
        <v>0</v>
      </c>
      <c r="E175" s="146"/>
    </row>
    <row r="176" spans="1:5" x14ac:dyDescent="0.2">
      <c r="A176" s="155">
        <v>5422</v>
      </c>
      <c r="B176" s="146" t="s">
        <v>463</v>
      </c>
      <c r="C176" s="149">
        <v>0</v>
      </c>
      <c r="D176" s="156">
        <f t="shared" si="1"/>
        <v>0</v>
      </c>
      <c r="E176" s="146"/>
    </row>
    <row r="177" spans="1:5" x14ac:dyDescent="0.2">
      <c r="A177" s="154">
        <v>5430</v>
      </c>
      <c r="B177" s="144" t="s">
        <v>464</v>
      </c>
      <c r="C177" s="145">
        <v>0</v>
      </c>
      <c r="D177" s="156">
        <f t="shared" si="1"/>
        <v>0</v>
      </c>
      <c r="E177" s="146"/>
    </row>
    <row r="178" spans="1:5" x14ac:dyDescent="0.2">
      <c r="A178" s="155">
        <v>5431</v>
      </c>
      <c r="B178" s="146" t="s">
        <v>465</v>
      </c>
      <c r="C178" s="149">
        <v>0</v>
      </c>
      <c r="D178" s="156">
        <f t="shared" si="1"/>
        <v>0</v>
      </c>
      <c r="E178" s="146"/>
    </row>
    <row r="179" spans="1:5" x14ac:dyDescent="0.2">
      <c r="A179" s="155">
        <v>5432</v>
      </c>
      <c r="B179" s="146" t="s">
        <v>466</v>
      </c>
      <c r="C179" s="149">
        <v>0</v>
      </c>
      <c r="D179" s="156">
        <f t="shared" si="1"/>
        <v>0</v>
      </c>
      <c r="E179" s="146"/>
    </row>
    <row r="180" spans="1:5" x14ac:dyDescent="0.2">
      <c r="A180" s="154">
        <v>5440</v>
      </c>
      <c r="B180" s="144" t="s">
        <v>467</v>
      </c>
      <c r="C180" s="145">
        <v>0</v>
      </c>
      <c r="D180" s="156">
        <f t="shared" si="1"/>
        <v>0</v>
      </c>
      <c r="E180" s="146"/>
    </row>
    <row r="181" spans="1:5" x14ac:dyDescent="0.2">
      <c r="A181" s="155">
        <v>5441</v>
      </c>
      <c r="B181" s="146" t="s">
        <v>467</v>
      </c>
      <c r="C181" s="149">
        <v>0</v>
      </c>
      <c r="D181" s="156">
        <f t="shared" si="1"/>
        <v>0</v>
      </c>
      <c r="E181" s="146"/>
    </row>
    <row r="182" spans="1:5" x14ac:dyDescent="0.2">
      <c r="A182" s="154">
        <v>5450</v>
      </c>
      <c r="B182" s="144" t="s">
        <v>468</v>
      </c>
      <c r="C182" s="145">
        <v>0</v>
      </c>
      <c r="D182" s="156">
        <f t="shared" si="1"/>
        <v>0</v>
      </c>
      <c r="E182" s="146"/>
    </row>
    <row r="183" spans="1:5" x14ac:dyDescent="0.2">
      <c r="A183" s="155">
        <v>5451</v>
      </c>
      <c r="B183" s="146" t="s">
        <v>469</v>
      </c>
      <c r="C183" s="149">
        <v>0</v>
      </c>
      <c r="D183" s="156">
        <f t="shared" si="1"/>
        <v>0</v>
      </c>
      <c r="E183" s="146"/>
    </row>
    <row r="184" spans="1:5" x14ac:dyDescent="0.2">
      <c r="A184" s="155">
        <v>5452</v>
      </c>
      <c r="B184" s="146" t="s">
        <v>470</v>
      </c>
      <c r="C184" s="149">
        <v>0</v>
      </c>
      <c r="D184" s="156">
        <f t="shared" si="1"/>
        <v>0</v>
      </c>
      <c r="E184" s="146"/>
    </row>
    <row r="185" spans="1:5" x14ac:dyDescent="0.2">
      <c r="A185" s="155">
        <v>5500</v>
      </c>
      <c r="B185" s="146" t="s">
        <v>471</v>
      </c>
      <c r="C185" s="149">
        <v>178972201.50999999</v>
      </c>
      <c r="D185" s="156">
        <f t="shared" si="1"/>
        <v>8.1227498457436847E-2</v>
      </c>
      <c r="E185" s="146"/>
    </row>
    <row r="186" spans="1:5" x14ac:dyDescent="0.2">
      <c r="A186" s="154">
        <v>5510</v>
      </c>
      <c r="B186" s="144" t="s">
        <v>472</v>
      </c>
      <c r="C186" s="145">
        <v>177837661.22</v>
      </c>
      <c r="D186" s="156">
        <f t="shared" si="1"/>
        <v>8.0712581230748287E-2</v>
      </c>
      <c r="E186" s="146"/>
    </row>
    <row r="187" spans="1:5" x14ac:dyDescent="0.2">
      <c r="A187" s="155">
        <v>5511</v>
      </c>
      <c r="B187" s="146" t="s">
        <v>473</v>
      </c>
      <c r="C187" s="149">
        <v>0</v>
      </c>
      <c r="D187" s="156">
        <f t="shared" si="1"/>
        <v>0</v>
      </c>
      <c r="E187" s="146"/>
    </row>
    <row r="188" spans="1:5" x14ac:dyDescent="0.2">
      <c r="A188" s="155">
        <v>5512</v>
      </c>
      <c r="B188" s="146" t="s">
        <v>474</v>
      </c>
      <c r="C188" s="149">
        <v>0</v>
      </c>
      <c r="D188" s="156">
        <f t="shared" si="1"/>
        <v>0</v>
      </c>
      <c r="E188" s="146"/>
    </row>
    <row r="189" spans="1:5" x14ac:dyDescent="0.2">
      <c r="A189" s="155">
        <v>5513</v>
      </c>
      <c r="B189" s="146" t="s">
        <v>475</v>
      </c>
      <c r="C189" s="149">
        <v>68783838.450000003</v>
      </c>
      <c r="D189" s="156">
        <f t="shared" si="1"/>
        <v>3.1217915879979727E-2</v>
      </c>
      <c r="E189" s="146"/>
    </row>
    <row r="190" spans="1:5" x14ac:dyDescent="0.2">
      <c r="A190" s="155">
        <v>5514</v>
      </c>
      <c r="B190" s="146" t="s">
        <v>476</v>
      </c>
      <c r="C190" s="149">
        <v>0</v>
      </c>
      <c r="D190" s="156">
        <f t="shared" si="1"/>
        <v>0</v>
      </c>
      <c r="E190" s="146"/>
    </row>
    <row r="191" spans="1:5" x14ac:dyDescent="0.2">
      <c r="A191" s="155">
        <v>5515</v>
      </c>
      <c r="B191" s="146" t="s">
        <v>477</v>
      </c>
      <c r="C191" s="149">
        <v>107775391.76000001</v>
      </c>
      <c r="D191" s="156">
        <f t="shared" si="1"/>
        <v>4.8914442545122901E-2</v>
      </c>
      <c r="E191" s="146"/>
    </row>
    <row r="192" spans="1:5" x14ac:dyDescent="0.2">
      <c r="A192" s="155">
        <v>5516</v>
      </c>
      <c r="B192" s="146" t="s">
        <v>478</v>
      </c>
      <c r="C192" s="149">
        <v>15921</v>
      </c>
      <c r="D192" s="156">
        <f t="shared" si="1"/>
        <v>7.2258316768182224E-6</v>
      </c>
      <c r="E192" s="146"/>
    </row>
    <row r="193" spans="1:5" x14ac:dyDescent="0.2">
      <c r="A193" s="155">
        <v>5517</v>
      </c>
      <c r="B193" s="146" t="s">
        <v>479</v>
      </c>
      <c r="C193" s="149">
        <v>931204.13</v>
      </c>
      <c r="D193" s="156">
        <f t="shared" si="1"/>
        <v>4.226320143293734E-4</v>
      </c>
      <c r="E193" s="146"/>
    </row>
    <row r="194" spans="1:5" x14ac:dyDescent="0.2">
      <c r="A194" s="155">
        <v>5518</v>
      </c>
      <c r="B194" s="146" t="s">
        <v>114</v>
      </c>
      <c r="C194" s="149">
        <v>331305.88</v>
      </c>
      <c r="D194" s="156">
        <f t="shared" si="1"/>
        <v>1.5036495963947848E-4</v>
      </c>
      <c r="E194" s="146"/>
    </row>
    <row r="195" spans="1:5" x14ac:dyDescent="0.2">
      <c r="A195" s="154">
        <v>5520</v>
      </c>
      <c r="B195" s="144" t="s">
        <v>113</v>
      </c>
      <c r="C195" s="145">
        <v>0</v>
      </c>
      <c r="D195" s="156">
        <f t="shared" si="1"/>
        <v>0</v>
      </c>
      <c r="E195" s="146"/>
    </row>
    <row r="196" spans="1:5" x14ac:dyDescent="0.2">
      <c r="A196" s="155">
        <v>5521</v>
      </c>
      <c r="B196" s="146" t="s">
        <v>480</v>
      </c>
      <c r="C196" s="149">
        <v>0</v>
      </c>
      <c r="D196" s="156">
        <f t="shared" si="1"/>
        <v>0</v>
      </c>
      <c r="E196" s="146"/>
    </row>
    <row r="197" spans="1:5" x14ac:dyDescent="0.2">
      <c r="A197" s="155">
        <v>5522</v>
      </c>
      <c r="B197" s="146" t="s">
        <v>481</v>
      </c>
      <c r="C197" s="149">
        <v>0</v>
      </c>
      <c r="D197" s="156">
        <f t="shared" si="1"/>
        <v>0</v>
      </c>
      <c r="E197" s="146"/>
    </row>
    <row r="198" spans="1:5" x14ac:dyDescent="0.2">
      <c r="A198" s="154">
        <v>5530</v>
      </c>
      <c r="B198" s="144" t="s">
        <v>482</v>
      </c>
      <c r="C198" s="145">
        <v>0</v>
      </c>
      <c r="D198" s="156">
        <f t="shared" si="1"/>
        <v>0</v>
      </c>
      <c r="E198" s="146"/>
    </row>
    <row r="199" spans="1:5" x14ac:dyDescent="0.2">
      <c r="A199" s="155">
        <v>5531</v>
      </c>
      <c r="B199" s="146" t="s">
        <v>483</v>
      </c>
      <c r="C199" s="149">
        <v>0</v>
      </c>
      <c r="D199" s="156">
        <f t="shared" si="1"/>
        <v>0</v>
      </c>
      <c r="E199" s="146"/>
    </row>
    <row r="200" spans="1:5" x14ac:dyDescent="0.2">
      <c r="A200" s="155">
        <v>5532</v>
      </c>
      <c r="B200" s="146" t="s">
        <v>484</v>
      </c>
      <c r="C200" s="149">
        <v>0</v>
      </c>
      <c r="D200" s="156">
        <f t="shared" si="1"/>
        <v>0</v>
      </c>
      <c r="E200" s="146"/>
    </row>
    <row r="201" spans="1:5" x14ac:dyDescent="0.2">
      <c r="A201" s="155">
        <v>5533</v>
      </c>
      <c r="B201" s="146" t="s">
        <v>485</v>
      </c>
      <c r="C201" s="149">
        <v>0</v>
      </c>
      <c r="D201" s="156">
        <f t="shared" si="1"/>
        <v>0</v>
      </c>
      <c r="E201" s="146"/>
    </row>
    <row r="202" spans="1:5" x14ac:dyDescent="0.2">
      <c r="A202" s="155">
        <v>5534</v>
      </c>
      <c r="B202" s="146" t="s">
        <v>486</v>
      </c>
      <c r="C202" s="149">
        <v>0</v>
      </c>
      <c r="D202" s="156">
        <f t="shared" si="1"/>
        <v>0</v>
      </c>
      <c r="E202" s="146"/>
    </row>
    <row r="203" spans="1:5" x14ac:dyDescent="0.2">
      <c r="A203" s="155">
        <v>5535</v>
      </c>
      <c r="B203" s="146" t="s">
        <v>487</v>
      </c>
      <c r="C203" s="149">
        <v>0</v>
      </c>
      <c r="D203" s="156">
        <f t="shared" si="1"/>
        <v>0</v>
      </c>
      <c r="E203" s="146"/>
    </row>
    <row r="204" spans="1:5" x14ac:dyDescent="0.2">
      <c r="A204" s="154">
        <v>5540</v>
      </c>
      <c r="B204" s="144" t="s">
        <v>488</v>
      </c>
      <c r="C204" s="145">
        <v>0</v>
      </c>
      <c r="D204" s="156">
        <f t="shared" si="1"/>
        <v>0</v>
      </c>
      <c r="E204" s="146"/>
    </row>
    <row r="205" spans="1:5" x14ac:dyDescent="0.2">
      <c r="A205" s="155">
        <v>5541</v>
      </c>
      <c r="B205" s="146" t="s">
        <v>488</v>
      </c>
      <c r="C205" s="149">
        <v>0</v>
      </c>
      <c r="D205" s="156">
        <f t="shared" si="1"/>
        <v>0</v>
      </c>
      <c r="E205" s="146"/>
    </row>
    <row r="206" spans="1:5" x14ac:dyDescent="0.2">
      <c r="A206" s="154">
        <v>5550</v>
      </c>
      <c r="B206" s="144" t="s">
        <v>489</v>
      </c>
      <c r="C206" s="145">
        <v>0</v>
      </c>
      <c r="D206" s="156">
        <f t="shared" si="1"/>
        <v>0</v>
      </c>
      <c r="E206" s="146"/>
    </row>
    <row r="207" spans="1:5" x14ac:dyDescent="0.2">
      <c r="A207" s="155">
        <v>5551</v>
      </c>
      <c r="B207" s="146" t="s">
        <v>489</v>
      </c>
      <c r="C207" s="149">
        <v>0</v>
      </c>
      <c r="D207" s="156">
        <f t="shared" si="1"/>
        <v>0</v>
      </c>
      <c r="E207" s="146"/>
    </row>
    <row r="208" spans="1:5" x14ac:dyDescent="0.2">
      <c r="A208" s="154">
        <v>5590</v>
      </c>
      <c r="B208" s="144" t="s">
        <v>490</v>
      </c>
      <c r="C208" s="145">
        <v>1134540.29</v>
      </c>
      <c r="D208" s="156">
        <f t="shared" si="1"/>
        <v>5.1491722668855805E-4</v>
      </c>
      <c r="E208" s="146"/>
    </row>
    <row r="209" spans="1:5" x14ac:dyDescent="0.2">
      <c r="A209" s="155">
        <v>5591</v>
      </c>
      <c r="B209" s="146" t="s">
        <v>491</v>
      </c>
      <c r="C209" s="149">
        <v>0</v>
      </c>
      <c r="D209" s="156">
        <f t="shared" si="1"/>
        <v>0</v>
      </c>
      <c r="E209" s="146"/>
    </row>
    <row r="210" spans="1:5" x14ac:dyDescent="0.2">
      <c r="A210" s="155">
        <v>5592</v>
      </c>
      <c r="B210" s="146" t="s">
        <v>492</v>
      </c>
      <c r="C210" s="149">
        <v>0</v>
      </c>
      <c r="D210" s="156">
        <f t="shared" si="1"/>
        <v>0</v>
      </c>
      <c r="E210" s="146"/>
    </row>
    <row r="211" spans="1:5" x14ac:dyDescent="0.2">
      <c r="A211" s="155">
        <v>5593</v>
      </c>
      <c r="B211" s="146" t="s">
        <v>493</v>
      </c>
      <c r="C211" s="149">
        <v>0</v>
      </c>
      <c r="D211" s="156">
        <f t="shared" si="1"/>
        <v>0</v>
      </c>
      <c r="E211" s="146"/>
    </row>
    <row r="212" spans="1:5" x14ac:dyDescent="0.2">
      <c r="A212" s="155">
        <v>5594</v>
      </c>
      <c r="B212" s="146" t="s">
        <v>559</v>
      </c>
      <c r="C212" s="149">
        <v>1134540.29</v>
      </c>
      <c r="D212" s="156">
        <f t="shared" si="1"/>
        <v>5.1491722668855805E-4</v>
      </c>
      <c r="E212" s="146"/>
    </row>
    <row r="213" spans="1:5" x14ac:dyDescent="0.2">
      <c r="A213" s="155">
        <v>5595</v>
      </c>
      <c r="B213" s="146" t="s">
        <v>495</v>
      </c>
      <c r="C213" s="149">
        <v>0</v>
      </c>
      <c r="D213" s="156">
        <f t="shared" si="1"/>
        <v>0</v>
      </c>
      <c r="E213" s="146"/>
    </row>
    <row r="214" spans="1:5" x14ac:dyDescent="0.2">
      <c r="A214" s="155">
        <v>5596</v>
      </c>
      <c r="B214" s="146" t="s">
        <v>388</v>
      </c>
      <c r="C214" s="149">
        <v>0</v>
      </c>
      <c r="D214" s="156">
        <f t="shared" si="1"/>
        <v>0</v>
      </c>
      <c r="E214" s="146"/>
    </row>
    <row r="215" spans="1:5" x14ac:dyDescent="0.2">
      <c r="A215" s="155">
        <v>5597</v>
      </c>
      <c r="B215" s="146" t="s">
        <v>496</v>
      </c>
      <c r="C215" s="149">
        <v>0</v>
      </c>
      <c r="D215" s="156">
        <f t="shared" si="1"/>
        <v>0</v>
      </c>
      <c r="E215" s="146"/>
    </row>
    <row r="216" spans="1:5" x14ac:dyDescent="0.2">
      <c r="A216" s="155">
        <v>5598</v>
      </c>
      <c r="B216" s="146" t="s">
        <v>560</v>
      </c>
      <c r="C216" s="149">
        <v>0</v>
      </c>
      <c r="D216" s="156">
        <f t="shared" si="1"/>
        <v>0</v>
      </c>
      <c r="E216" s="146"/>
    </row>
    <row r="217" spans="1:5" x14ac:dyDescent="0.2">
      <c r="A217" s="155">
        <v>5599</v>
      </c>
      <c r="B217" s="146" t="s">
        <v>497</v>
      </c>
      <c r="C217" s="149">
        <v>0</v>
      </c>
      <c r="D217" s="156">
        <f t="shared" si="1"/>
        <v>0</v>
      </c>
      <c r="E217" s="146"/>
    </row>
    <row r="218" spans="1:5" x14ac:dyDescent="0.2">
      <c r="A218" s="155">
        <v>5600</v>
      </c>
      <c r="B218" s="146" t="s">
        <v>112</v>
      </c>
      <c r="C218" s="149">
        <v>0</v>
      </c>
      <c r="D218" s="156">
        <f t="shared" si="1"/>
        <v>0</v>
      </c>
      <c r="E218" s="146"/>
    </row>
    <row r="219" spans="1:5" x14ac:dyDescent="0.2">
      <c r="A219" s="154">
        <v>5610</v>
      </c>
      <c r="B219" s="144" t="s">
        <v>498</v>
      </c>
      <c r="C219" s="145">
        <v>0</v>
      </c>
      <c r="D219" s="156">
        <f t="shared" si="1"/>
        <v>0</v>
      </c>
      <c r="E219" s="146"/>
    </row>
    <row r="220" spans="1:5" x14ac:dyDescent="0.2">
      <c r="A220" s="155">
        <v>5611</v>
      </c>
      <c r="B220" s="146" t="s">
        <v>499</v>
      </c>
      <c r="C220" s="149">
        <v>0</v>
      </c>
      <c r="D220" s="156">
        <f t="shared" si="1"/>
        <v>0</v>
      </c>
      <c r="E220" s="146"/>
    </row>
    <row r="221" spans="1:5" x14ac:dyDescent="0.2">
      <c r="A221" s="140"/>
      <c r="B221" s="140"/>
      <c r="C221" s="140"/>
      <c r="D221" s="140"/>
      <c r="E221" s="140"/>
    </row>
    <row r="222" spans="1:5" x14ac:dyDescent="0.2">
      <c r="A222" s="140"/>
      <c r="B222" s="140"/>
      <c r="C222" s="140"/>
      <c r="D222" s="140"/>
      <c r="E222" s="140"/>
    </row>
    <row r="223" spans="1:5" x14ac:dyDescent="0.2">
      <c r="A223" s="140"/>
      <c r="B223" s="140"/>
      <c r="C223" s="140"/>
      <c r="D223" s="140"/>
      <c r="E223" s="140"/>
    </row>
    <row r="224" spans="1:5" x14ac:dyDescent="0.2">
      <c r="A224" s="140"/>
      <c r="B224" s="140"/>
      <c r="C224" s="140"/>
      <c r="D224" s="140"/>
      <c r="E224" s="140"/>
    </row>
    <row r="225" spans="1:5" x14ac:dyDescent="0.2">
      <c r="A225" s="140"/>
      <c r="B225" s="140"/>
      <c r="C225" s="140"/>
      <c r="D225" s="140"/>
      <c r="E225" s="140"/>
    </row>
    <row r="226" spans="1:5" x14ac:dyDescent="0.2">
      <c r="A226" s="140"/>
      <c r="B226" s="140"/>
      <c r="C226" s="140"/>
      <c r="D226" s="140"/>
      <c r="E226" s="140"/>
    </row>
    <row r="227" spans="1:5" x14ac:dyDescent="0.2">
      <c r="A227" s="140"/>
      <c r="B227" s="140"/>
      <c r="C227" s="140"/>
      <c r="D227" s="140"/>
      <c r="E227" s="140"/>
    </row>
    <row r="228" spans="1:5" x14ac:dyDescent="0.2">
      <c r="A228" s="140"/>
      <c r="B228" s="140"/>
      <c r="C228" s="140"/>
      <c r="D228" s="140"/>
      <c r="E228" s="140"/>
    </row>
    <row r="229" spans="1:5" x14ac:dyDescent="0.2">
      <c r="A229" s="140"/>
      <c r="B229" s="140"/>
      <c r="C229" s="140"/>
      <c r="D229" s="140"/>
      <c r="E229" s="140"/>
    </row>
    <row r="230" spans="1:5" x14ac:dyDescent="0.2">
      <c r="A230" s="140"/>
      <c r="B230" s="140"/>
      <c r="C230" s="140"/>
      <c r="D230" s="140"/>
      <c r="E230" s="140"/>
    </row>
    <row r="231" spans="1:5" x14ac:dyDescent="0.2">
      <c r="A231" s="140"/>
      <c r="B231" s="140"/>
      <c r="C231" s="140"/>
      <c r="D231" s="140"/>
      <c r="E231" s="140"/>
    </row>
    <row r="232" spans="1:5" x14ac:dyDescent="0.2">
      <c r="A232" s="140"/>
      <c r="B232" s="140"/>
      <c r="C232" s="140"/>
      <c r="D232" s="140"/>
      <c r="E232" s="140"/>
    </row>
    <row r="233" spans="1:5" x14ac:dyDescent="0.2">
      <c r="A233" s="140"/>
      <c r="B233" s="140"/>
      <c r="C233" s="140"/>
      <c r="D233" s="140"/>
      <c r="E233" s="140"/>
    </row>
    <row r="234" spans="1:5" x14ac:dyDescent="0.2">
      <c r="A234" s="140"/>
      <c r="B234" s="140"/>
      <c r="C234" s="140"/>
      <c r="D234" s="140"/>
      <c r="E234" s="140"/>
    </row>
    <row r="235" spans="1:5" x14ac:dyDescent="0.2">
      <c r="A235" s="140"/>
      <c r="B235" s="140"/>
      <c r="C235" s="140"/>
      <c r="D235" s="140"/>
      <c r="E235" s="140"/>
    </row>
    <row r="236" spans="1:5" x14ac:dyDescent="0.2">
      <c r="A236" s="140"/>
      <c r="B236" s="140"/>
      <c r="C236" s="140"/>
      <c r="D236" s="140"/>
      <c r="E236" s="140"/>
    </row>
  </sheetData>
  <sheetProtection formatCells="0" formatColumns="0" formatRows="0" insertColumns="0" insertRows="0" insertHyperlinks="0" deleteColumns="0" deleteRows="0" sort="0" autoFilter="0" pivotTables="0"/>
  <autoFilter ref="A7:E220" xr:uid="{0604DF2A-9663-4B1C-A2BC-E2F1B8F7EA99}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25"/>
    </row>
    <row r="2" spans="1:2" ht="15" customHeight="1" x14ac:dyDescent="0.2">
      <c r="A2" s="46" t="s">
        <v>216</v>
      </c>
      <c r="B2" s="44" t="s">
        <v>81</v>
      </c>
    </row>
    <row r="3" spans="1:2" x14ac:dyDescent="0.2">
      <c r="A3" s="52"/>
      <c r="B3" s="5"/>
    </row>
    <row r="4" spans="1:2" ht="14.1" customHeight="1" x14ac:dyDescent="0.2">
      <c r="A4" s="130" t="s">
        <v>619</v>
      </c>
      <c r="B4" s="47" t="s">
        <v>111</v>
      </c>
    </row>
    <row r="5" spans="1:2" ht="14.1" customHeight="1" x14ac:dyDescent="0.2">
      <c r="A5" s="131"/>
      <c r="B5" s="47" t="s">
        <v>82</v>
      </c>
    </row>
    <row r="6" spans="1:2" ht="14.1" customHeight="1" x14ac:dyDescent="0.2">
      <c r="A6" s="131"/>
      <c r="B6" s="47" t="s">
        <v>182</v>
      </c>
    </row>
    <row r="7" spans="1:2" ht="14.1" customHeight="1" x14ac:dyDescent="0.2">
      <c r="A7" s="131"/>
      <c r="B7" s="47" t="s">
        <v>96</v>
      </c>
    </row>
    <row r="8" spans="1:2" x14ac:dyDescent="0.2">
      <c r="A8" s="131"/>
    </row>
    <row r="9" spans="1:2" x14ac:dyDescent="0.2">
      <c r="A9" s="130" t="s">
        <v>620</v>
      </c>
      <c r="B9" s="45" t="s">
        <v>184</v>
      </c>
    </row>
    <row r="10" spans="1:2" ht="15" customHeight="1" x14ac:dyDescent="0.2">
      <c r="A10" s="131"/>
      <c r="B10" s="53" t="s">
        <v>96</v>
      </c>
    </row>
    <row r="11" spans="1:2" x14ac:dyDescent="0.2">
      <c r="A11" s="131"/>
    </row>
    <row r="12" spans="1:2" x14ac:dyDescent="0.2">
      <c r="A12" s="130" t="s">
        <v>621</v>
      </c>
      <c r="B12" s="45" t="s">
        <v>184</v>
      </c>
    </row>
    <row r="13" spans="1:2" ht="22.5" x14ac:dyDescent="0.2">
      <c r="A13" s="131"/>
      <c r="B13" s="45" t="s">
        <v>103</v>
      </c>
    </row>
    <row r="14" spans="1:2" x14ac:dyDescent="0.2">
      <c r="A14" s="131"/>
      <c r="B14" s="53" t="s">
        <v>96</v>
      </c>
    </row>
    <row r="15" spans="1:2" x14ac:dyDescent="0.2">
      <c r="A15" s="131"/>
    </row>
    <row r="16" spans="1:2" x14ac:dyDescent="0.2">
      <c r="A16" s="131"/>
    </row>
    <row r="17" spans="1:2" ht="15" customHeight="1" x14ac:dyDescent="0.2">
      <c r="A17" s="130" t="s">
        <v>623</v>
      </c>
      <c r="B17" s="37" t="s">
        <v>104</v>
      </c>
    </row>
    <row r="18" spans="1:2" ht="15" customHeight="1" x14ac:dyDescent="0.2">
      <c r="A18" s="52"/>
      <c r="B18" s="37" t="s">
        <v>105</v>
      </c>
    </row>
    <row r="19" spans="1:2" x14ac:dyDescent="0.2">
      <c r="A19" s="52"/>
    </row>
    <row r="20" spans="1:2" x14ac:dyDescent="0.2">
      <c r="A20" s="52"/>
    </row>
    <row r="21" spans="1:2" x14ac:dyDescent="0.2">
      <c r="A21" s="52"/>
    </row>
    <row r="22" spans="1:2" x14ac:dyDescent="0.2">
      <c r="A22" s="52"/>
    </row>
    <row r="23" spans="1:2" x14ac:dyDescent="0.2">
      <c r="A23" s="52"/>
    </row>
    <row r="24" spans="1:2" x14ac:dyDescent="0.2">
      <c r="A24" s="52"/>
    </row>
    <row r="25" spans="1:2" x14ac:dyDescent="0.2">
      <c r="A25" s="52"/>
    </row>
    <row r="26" spans="1:2" x14ac:dyDescent="0.2">
      <c r="A26" s="52"/>
    </row>
    <row r="27" spans="1:2" x14ac:dyDescent="0.2">
      <c r="A27" s="52"/>
    </row>
    <row r="28" spans="1:2" x14ac:dyDescent="0.2">
      <c r="A28" s="52"/>
    </row>
    <row r="29" spans="1:2" x14ac:dyDescent="0.2">
      <c r="A29" s="52"/>
    </row>
    <row r="30" spans="1:2" x14ac:dyDescent="0.2">
      <c r="A30" s="52"/>
    </row>
    <row r="31" spans="1:2" x14ac:dyDescent="0.2">
      <c r="A31" s="52"/>
    </row>
    <row r="32" spans="1:2" x14ac:dyDescent="0.2">
      <c r="A32" s="52"/>
    </row>
    <row r="33" spans="1:1" x14ac:dyDescent="0.2">
      <c r="A33" s="52"/>
    </row>
    <row r="34" spans="1:1" x14ac:dyDescent="0.2">
      <c r="A34" s="52"/>
    </row>
    <row r="35" spans="1:1" x14ac:dyDescent="0.2">
      <c r="A35" s="52"/>
    </row>
    <row r="36" spans="1:1" x14ac:dyDescent="0.2">
      <c r="A36" s="52"/>
    </row>
    <row r="37" spans="1:1" x14ac:dyDescent="0.2">
      <c r="A37" s="5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activeCell="C18" sqref="C18"/>
    </sheetView>
  </sheetViews>
  <sheetFormatPr baseColWidth="10" defaultColWidth="9.140625" defaultRowHeight="11.25" x14ac:dyDescent="0.2"/>
  <cols>
    <col min="1" max="1" width="10" style="70" customWidth="1"/>
    <col min="2" max="2" width="48.140625" style="70" customWidth="1"/>
    <col min="3" max="3" width="22.85546875" style="70" customWidth="1"/>
    <col min="4" max="5" width="16.7109375" style="70" customWidth="1"/>
    <col min="6" max="16384" width="9.140625" style="70"/>
  </cols>
  <sheetData>
    <row r="1" spans="1:5" ht="18.95" customHeight="1" x14ac:dyDescent="0.2">
      <c r="A1" s="171" t="str">
        <f>ESF!A1</f>
        <v>Universidad de Guanajuato</v>
      </c>
      <c r="B1" s="171"/>
      <c r="C1" s="171"/>
      <c r="D1" s="68" t="s">
        <v>222</v>
      </c>
      <c r="E1" s="69">
        <f>ESF!H1</f>
        <v>2019</v>
      </c>
    </row>
    <row r="2" spans="1:5" ht="18.95" customHeight="1" x14ac:dyDescent="0.2">
      <c r="A2" s="171" t="s">
        <v>500</v>
      </c>
      <c r="B2" s="171"/>
      <c r="C2" s="171"/>
      <c r="D2" s="68" t="s">
        <v>224</v>
      </c>
      <c r="E2" s="69" t="str">
        <f>ESF!H2</f>
        <v>Trimestral</v>
      </c>
    </row>
    <row r="3" spans="1:5" ht="18.95" customHeight="1" x14ac:dyDescent="0.2">
      <c r="A3" s="171" t="str">
        <f>ESF!A3</f>
        <v>Correspondiente del 01 de Enero al 30 de Septiembre 2019</v>
      </c>
      <c r="B3" s="171"/>
      <c r="C3" s="171"/>
      <c r="D3" s="68" t="s">
        <v>226</v>
      </c>
      <c r="E3" s="69">
        <f>ESF!H3</f>
        <v>3</v>
      </c>
    </row>
    <row r="5" spans="1:5" x14ac:dyDescent="0.2">
      <c r="A5" s="71" t="s">
        <v>227</v>
      </c>
      <c r="B5" s="72"/>
      <c r="C5" s="72"/>
      <c r="D5" s="72"/>
      <c r="E5" s="72"/>
    </row>
    <row r="6" spans="1:5" x14ac:dyDescent="0.2">
      <c r="A6" s="72" t="s">
        <v>198</v>
      </c>
      <c r="B6" s="72"/>
      <c r="C6" s="72"/>
      <c r="D6" s="72"/>
      <c r="E6" s="72"/>
    </row>
    <row r="7" spans="1:5" x14ac:dyDescent="0.2">
      <c r="A7" s="73" t="s">
        <v>180</v>
      </c>
      <c r="B7" s="73" t="s">
        <v>177</v>
      </c>
      <c r="C7" s="73" t="s">
        <v>178</v>
      </c>
      <c r="D7" s="73" t="s">
        <v>179</v>
      </c>
      <c r="E7" s="73" t="s">
        <v>181</v>
      </c>
    </row>
    <row r="8" spans="1:5" x14ac:dyDescent="0.2">
      <c r="A8" s="74">
        <v>3110</v>
      </c>
      <c r="B8" s="70" t="s">
        <v>367</v>
      </c>
      <c r="C8" s="157">
        <v>3543641521.8200002</v>
      </c>
    </row>
    <row r="9" spans="1:5" x14ac:dyDescent="0.2">
      <c r="A9" s="74">
        <v>3120</v>
      </c>
      <c r="B9" s="70" t="s">
        <v>501</v>
      </c>
      <c r="C9" s="157">
        <v>13957302.710000001</v>
      </c>
    </row>
    <row r="10" spans="1:5" x14ac:dyDescent="0.2">
      <c r="A10" s="74">
        <v>3130</v>
      </c>
      <c r="B10" s="70" t="s">
        <v>502</v>
      </c>
      <c r="C10" s="157">
        <v>0</v>
      </c>
    </row>
    <row r="12" spans="1:5" x14ac:dyDescent="0.2">
      <c r="A12" s="72" t="s">
        <v>200</v>
      </c>
      <c r="B12" s="72"/>
      <c r="C12" s="72"/>
      <c r="D12" s="72"/>
      <c r="E12" s="72"/>
    </row>
    <row r="13" spans="1:5" x14ac:dyDescent="0.2">
      <c r="A13" s="73" t="s">
        <v>180</v>
      </c>
      <c r="B13" s="73" t="s">
        <v>177</v>
      </c>
      <c r="C13" s="73" t="s">
        <v>178</v>
      </c>
      <c r="D13" s="73" t="s">
        <v>503</v>
      </c>
      <c r="E13" s="73"/>
    </row>
    <row r="14" spans="1:5" x14ac:dyDescent="0.2">
      <c r="A14" s="74">
        <v>3210</v>
      </c>
      <c r="B14" s="70" t="s">
        <v>504</v>
      </c>
      <c r="C14" s="157">
        <v>132541176</v>
      </c>
    </row>
    <row r="15" spans="1:5" x14ac:dyDescent="0.2">
      <c r="A15" s="74">
        <v>3220</v>
      </c>
      <c r="B15" s="70" t="s">
        <v>505</v>
      </c>
      <c r="C15" s="157">
        <v>-85320370.650000006</v>
      </c>
    </row>
    <row r="16" spans="1:5" x14ac:dyDescent="0.2">
      <c r="A16" s="74">
        <v>3230</v>
      </c>
      <c r="B16" s="70" t="s">
        <v>506</v>
      </c>
      <c r="C16" s="158">
        <v>3042640755.5799999</v>
      </c>
    </row>
    <row r="17" spans="1:3" x14ac:dyDescent="0.2">
      <c r="A17" s="74">
        <v>3231</v>
      </c>
      <c r="B17" s="70" t="s">
        <v>507</v>
      </c>
      <c r="C17" s="157">
        <v>3042640755.5799999</v>
      </c>
    </row>
    <row r="18" spans="1:3" x14ac:dyDescent="0.2">
      <c r="A18" s="74">
        <v>3232</v>
      </c>
      <c r="B18" s="70" t="s">
        <v>508</v>
      </c>
      <c r="C18" s="157">
        <v>0</v>
      </c>
    </row>
    <row r="19" spans="1:3" x14ac:dyDescent="0.2">
      <c r="A19" s="74">
        <v>3233</v>
      </c>
      <c r="B19" s="70" t="s">
        <v>509</v>
      </c>
      <c r="C19" s="157">
        <v>0</v>
      </c>
    </row>
    <row r="20" spans="1:3" x14ac:dyDescent="0.2">
      <c r="A20" s="74">
        <v>3239</v>
      </c>
      <c r="B20" s="70" t="s">
        <v>510</v>
      </c>
      <c r="C20" s="157">
        <v>0</v>
      </c>
    </row>
    <row r="21" spans="1:3" x14ac:dyDescent="0.2">
      <c r="A21" s="74">
        <v>3240</v>
      </c>
      <c r="B21" s="70" t="s">
        <v>511</v>
      </c>
      <c r="C21" s="157">
        <v>0</v>
      </c>
    </row>
    <row r="22" spans="1:3" x14ac:dyDescent="0.2">
      <c r="A22" s="74">
        <v>3241</v>
      </c>
      <c r="B22" s="70" t="s">
        <v>512</v>
      </c>
      <c r="C22" s="157">
        <v>0</v>
      </c>
    </row>
    <row r="23" spans="1:3" x14ac:dyDescent="0.2">
      <c r="A23" s="74">
        <v>3242</v>
      </c>
      <c r="B23" s="70" t="s">
        <v>513</v>
      </c>
      <c r="C23" s="157">
        <v>0</v>
      </c>
    </row>
    <row r="24" spans="1:3" x14ac:dyDescent="0.2">
      <c r="A24" s="74">
        <v>3243</v>
      </c>
      <c r="B24" s="70" t="s">
        <v>514</v>
      </c>
      <c r="C24" s="157">
        <v>0</v>
      </c>
    </row>
    <row r="25" spans="1:3" x14ac:dyDescent="0.2">
      <c r="A25" s="74">
        <v>3250</v>
      </c>
      <c r="B25" s="70" t="s">
        <v>515</v>
      </c>
      <c r="C25" s="157">
        <v>0</v>
      </c>
    </row>
    <row r="26" spans="1:3" x14ac:dyDescent="0.2">
      <c r="A26" s="74">
        <v>3251</v>
      </c>
      <c r="B26" s="70" t="s">
        <v>516</v>
      </c>
      <c r="C26" s="157">
        <v>0</v>
      </c>
    </row>
    <row r="27" spans="1:3" x14ac:dyDescent="0.2">
      <c r="A27" s="74">
        <v>3252</v>
      </c>
      <c r="B27" s="70" t="s">
        <v>517</v>
      </c>
      <c r="C27" s="15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216</v>
      </c>
      <c r="B2" s="44" t="s">
        <v>81</v>
      </c>
    </row>
    <row r="4" spans="1:2" ht="15" customHeight="1" x14ac:dyDescent="0.2">
      <c r="A4" s="130" t="s">
        <v>24</v>
      </c>
      <c r="B4" s="47" t="s">
        <v>111</v>
      </c>
    </row>
    <row r="5" spans="1:2" ht="15" customHeight="1" x14ac:dyDescent="0.2">
      <c r="A5" s="130" t="s">
        <v>26</v>
      </c>
      <c r="B5" s="47" t="s">
        <v>82</v>
      </c>
    </row>
    <row r="6" spans="1:2" ht="15" customHeight="1" x14ac:dyDescent="0.2">
      <c r="B6" s="47" t="s">
        <v>199</v>
      </c>
    </row>
    <row r="7" spans="1:2" ht="15" customHeight="1" x14ac:dyDescent="0.2">
      <c r="B7" s="47" t="s">
        <v>106</v>
      </c>
    </row>
    <row r="8" spans="1:2" ht="15" customHeight="1" x14ac:dyDescent="0.2">
      <c r="B8" s="47" t="s">
        <v>107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1"/>
  <sheetViews>
    <sheetView tabSelected="1" workbookViewId="0">
      <selection activeCell="E31" sqref="E31"/>
    </sheetView>
  </sheetViews>
  <sheetFormatPr baseColWidth="10" defaultColWidth="9.140625" defaultRowHeight="11.25" x14ac:dyDescent="0.2"/>
  <cols>
    <col min="1" max="1" width="10" style="70" customWidth="1"/>
    <col min="2" max="2" width="63.42578125" style="70" bestFit="1" customWidth="1"/>
    <col min="3" max="3" width="15.28515625" style="70" bestFit="1" customWidth="1"/>
    <col min="4" max="4" width="16.42578125" style="70" bestFit="1" customWidth="1"/>
    <col min="5" max="5" width="19.140625" style="70" customWidth="1"/>
    <col min="6" max="16384" width="9.140625" style="70"/>
  </cols>
  <sheetData>
    <row r="1" spans="1:5" s="76" customFormat="1" ht="18.95" customHeight="1" x14ac:dyDescent="0.25">
      <c r="A1" s="171" t="str">
        <f>ESF!A1</f>
        <v>Universidad de Guanajuato</v>
      </c>
      <c r="B1" s="171"/>
      <c r="C1" s="171"/>
      <c r="D1" s="68" t="s">
        <v>222</v>
      </c>
      <c r="E1" s="69">
        <f>ESF!H1</f>
        <v>2019</v>
      </c>
    </row>
    <row r="2" spans="1:5" s="76" customFormat="1" ht="18.95" customHeight="1" x14ac:dyDescent="0.25">
      <c r="A2" s="171" t="s">
        <v>518</v>
      </c>
      <c r="B2" s="171"/>
      <c r="C2" s="171"/>
      <c r="D2" s="68" t="s">
        <v>224</v>
      </c>
      <c r="E2" s="69" t="str">
        <f>ESF!H2</f>
        <v>Trimestral</v>
      </c>
    </row>
    <row r="3" spans="1:5" s="76" customFormat="1" ht="18.95" customHeight="1" x14ac:dyDescent="0.25">
      <c r="A3" s="171" t="str">
        <f>ESF!A3</f>
        <v>Correspondiente del 01 de Enero al 30 de Septiembre 2019</v>
      </c>
      <c r="B3" s="171"/>
      <c r="C3" s="171"/>
      <c r="D3" s="68" t="s">
        <v>226</v>
      </c>
      <c r="E3" s="69">
        <f>ESF!H3</f>
        <v>3</v>
      </c>
    </row>
    <row r="4" spans="1:5" x14ac:dyDescent="0.2">
      <c r="A4" s="71" t="s">
        <v>227</v>
      </c>
      <c r="B4" s="72"/>
      <c r="C4" s="72"/>
      <c r="D4" s="72"/>
      <c r="E4" s="72"/>
    </row>
    <row r="6" spans="1:5" x14ac:dyDescent="0.2">
      <c r="A6" s="72" t="s">
        <v>201</v>
      </c>
      <c r="B6" s="72"/>
      <c r="C6" s="72"/>
      <c r="D6" s="72"/>
      <c r="E6" s="72"/>
    </row>
    <row r="7" spans="1:5" x14ac:dyDescent="0.2">
      <c r="A7" s="73" t="s">
        <v>180</v>
      </c>
      <c r="B7" s="73" t="s">
        <v>177</v>
      </c>
      <c r="C7" s="73" t="s">
        <v>203</v>
      </c>
      <c r="D7" s="73" t="s">
        <v>204</v>
      </c>
      <c r="E7" s="73"/>
    </row>
    <row r="8" spans="1:5" x14ac:dyDescent="0.2">
      <c r="A8" s="74">
        <v>1111</v>
      </c>
      <c r="B8" s="70" t="s">
        <v>519</v>
      </c>
      <c r="C8" s="157">
        <v>1352477.35</v>
      </c>
      <c r="D8" s="157">
        <v>41417.35</v>
      </c>
    </row>
    <row r="9" spans="1:5" x14ac:dyDescent="0.2">
      <c r="A9" s="74">
        <v>1112</v>
      </c>
      <c r="B9" s="70" t="s">
        <v>520</v>
      </c>
      <c r="C9" s="157">
        <v>505959090.5699994</v>
      </c>
      <c r="D9" s="157">
        <v>436861060.30999935</v>
      </c>
    </row>
    <row r="10" spans="1:5" x14ac:dyDescent="0.2">
      <c r="A10" s="74">
        <v>1113</v>
      </c>
      <c r="B10" s="70" t="s">
        <v>521</v>
      </c>
      <c r="C10" s="157">
        <v>4438666.32</v>
      </c>
      <c r="D10" s="157">
        <v>5253296.0999999903</v>
      </c>
    </row>
    <row r="11" spans="1:5" x14ac:dyDescent="0.2">
      <c r="A11" s="74">
        <v>1114</v>
      </c>
      <c r="B11" s="70" t="s">
        <v>228</v>
      </c>
      <c r="C11" s="157">
        <v>110784054.22</v>
      </c>
      <c r="D11" s="157">
        <v>88605504.090000004</v>
      </c>
    </row>
    <row r="12" spans="1:5" x14ac:dyDescent="0.2">
      <c r="A12" s="74">
        <v>1115</v>
      </c>
      <c r="B12" s="70" t="s">
        <v>229</v>
      </c>
      <c r="C12" s="157">
        <v>37841069.139999993</v>
      </c>
      <c r="D12" s="157">
        <v>38420330.680000007</v>
      </c>
    </row>
    <row r="13" spans="1:5" x14ac:dyDescent="0.2">
      <c r="A13" s="74">
        <v>1116</v>
      </c>
      <c r="B13" s="70" t="s">
        <v>522</v>
      </c>
      <c r="C13" s="157">
        <v>0</v>
      </c>
      <c r="D13" s="75">
        <v>0</v>
      </c>
    </row>
    <row r="14" spans="1:5" x14ac:dyDescent="0.2">
      <c r="A14" s="74">
        <v>1119</v>
      </c>
      <c r="B14" s="70" t="s">
        <v>523</v>
      </c>
      <c r="C14" s="157">
        <v>0</v>
      </c>
      <c r="D14" s="75">
        <v>0</v>
      </c>
    </row>
    <row r="15" spans="1:5" x14ac:dyDescent="0.2">
      <c r="A15" s="74">
        <v>1110</v>
      </c>
      <c r="B15" s="70" t="s">
        <v>524</v>
      </c>
      <c r="C15" s="158">
        <f>+SUM(C8:C14)</f>
        <v>660375357.59999943</v>
      </c>
      <c r="D15" s="158">
        <f>+SUM(D8:D14)</f>
        <v>569181608.52999926</v>
      </c>
    </row>
    <row r="18" spans="1:5" x14ac:dyDescent="0.2">
      <c r="A18" s="72" t="s">
        <v>202</v>
      </c>
      <c r="B18" s="72"/>
      <c r="C18" s="72"/>
      <c r="D18" s="72"/>
      <c r="E18" s="72"/>
    </row>
    <row r="19" spans="1:5" x14ac:dyDescent="0.2">
      <c r="A19" s="73" t="s">
        <v>180</v>
      </c>
      <c r="B19" s="73" t="s">
        <v>177</v>
      </c>
      <c r="C19" s="73" t="s">
        <v>178</v>
      </c>
      <c r="D19" s="73" t="s">
        <v>525</v>
      </c>
      <c r="E19" s="73" t="s">
        <v>205</v>
      </c>
    </row>
    <row r="20" spans="1:5" x14ac:dyDescent="0.2">
      <c r="A20" s="82">
        <v>1230</v>
      </c>
      <c r="B20" s="83" t="s">
        <v>260</v>
      </c>
      <c r="C20" s="158">
        <f>+SUM(C21:C27)</f>
        <v>68242277.719999999</v>
      </c>
    </row>
    <row r="21" spans="1:5" x14ac:dyDescent="0.2">
      <c r="A21" s="74">
        <v>1231</v>
      </c>
      <c r="B21" s="70" t="s">
        <v>261</v>
      </c>
      <c r="C21" s="157">
        <v>0</v>
      </c>
    </row>
    <row r="22" spans="1:5" x14ac:dyDescent="0.2">
      <c r="A22" s="74">
        <v>1232</v>
      </c>
      <c r="B22" s="70" t="s">
        <v>262</v>
      </c>
      <c r="C22" s="157">
        <v>0</v>
      </c>
    </row>
    <row r="23" spans="1:5" x14ac:dyDescent="0.2">
      <c r="A23" s="74">
        <v>1233</v>
      </c>
      <c r="B23" s="70" t="s">
        <v>263</v>
      </c>
      <c r="C23" s="157">
        <v>0</v>
      </c>
    </row>
    <row r="24" spans="1:5" x14ac:dyDescent="0.2">
      <c r="A24" s="74">
        <v>1234</v>
      </c>
      <c r="B24" s="70" t="s">
        <v>264</v>
      </c>
      <c r="C24" s="157">
        <v>0</v>
      </c>
    </row>
    <row r="25" spans="1:5" x14ac:dyDescent="0.2">
      <c r="A25" s="74">
        <v>1235</v>
      </c>
      <c r="B25" s="70" t="s">
        <v>265</v>
      </c>
      <c r="C25" s="157">
        <v>0</v>
      </c>
    </row>
    <row r="26" spans="1:5" x14ac:dyDescent="0.2">
      <c r="A26" s="74">
        <v>1236</v>
      </c>
      <c r="B26" s="70" t="s">
        <v>266</v>
      </c>
      <c r="C26" s="157">
        <v>68242277.719999999</v>
      </c>
    </row>
    <row r="27" spans="1:5" x14ac:dyDescent="0.2">
      <c r="A27" s="74">
        <v>1239</v>
      </c>
      <c r="B27" s="70" t="s">
        <v>267</v>
      </c>
      <c r="C27" s="157">
        <v>0</v>
      </c>
    </row>
    <row r="28" spans="1:5" x14ac:dyDescent="0.2">
      <c r="A28" s="82">
        <v>1240</v>
      </c>
      <c r="B28" s="83" t="s">
        <v>268</v>
      </c>
      <c r="C28" s="158">
        <f>+SUM(C29:C36)</f>
        <v>69484141.159999877</v>
      </c>
    </row>
    <row r="29" spans="1:5" x14ac:dyDescent="0.2">
      <c r="A29" s="74">
        <v>1241</v>
      </c>
      <c r="B29" s="70" t="s">
        <v>269</v>
      </c>
      <c r="C29" s="157">
        <v>36574849.339999869</v>
      </c>
    </row>
    <row r="30" spans="1:5" x14ac:dyDescent="0.2">
      <c r="A30" s="74">
        <v>1242</v>
      </c>
      <c r="B30" s="70" t="s">
        <v>270</v>
      </c>
      <c r="C30" s="157">
        <v>4459642.0399999972</v>
      </c>
    </row>
    <row r="31" spans="1:5" x14ac:dyDescent="0.2">
      <c r="A31" s="74">
        <v>1243</v>
      </c>
      <c r="B31" s="70" t="s">
        <v>271</v>
      </c>
      <c r="C31" s="157">
        <v>11488038.029999999</v>
      </c>
    </row>
    <row r="32" spans="1:5" x14ac:dyDescent="0.2">
      <c r="A32" s="74">
        <v>1244</v>
      </c>
      <c r="B32" s="70" t="s">
        <v>272</v>
      </c>
      <c r="C32" s="157">
        <v>9851391.2700000014</v>
      </c>
    </row>
    <row r="33" spans="1:5" x14ac:dyDescent="0.2">
      <c r="A33" s="74">
        <v>1245</v>
      </c>
      <c r="B33" s="70" t="s">
        <v>273</v>
      </c>
      <c r="C33" s="157">
        <v>0</v>
      </c>
    </row>
    <row r="34" spans="1:5" x14ac:dyDescent="0.2">
      <c r="A34" s="74">
        <v>1246</v>
      </c>
      <c r="B34" s="70" t="s">
        <v>274</v>
      </c>
      <c r="C34" s="157">
        <v>7110220.4799999995</v>
      </c>
    </row>
    <row r="35" spans="1:5" x14ac:dyDescent="0.2">
      <c r="A35" s="74">
        <v>1247</v>
      </c>
      <c r="B35" s="70" t="s">
        <v>275</v>
      </c>
      <c r="C35" s="157">
        <v>0</v>
      </c>
    </row>
    <row r="36" spans="1:5" x14ac:dyDescent="0.2">
      <c r="A36" s="74">
        <v>1248</v>
      </c>
      <c r="B36" s="70" t="s">
        <v>276</v>
      </c>
      <c r="C36" s="157">
        <v>0</v>
      </c>
    </row>
    <row r="37" spans="1:5" x14ac:dyDescent="0.2">
      <c r="A37" s="82">
        <v>1250</v>
      </c>
      <c r="B37" s="83" t="s">
        <v>278</v>
      </c>
      <c r="C37" s="158">
        <f>+SUM(C38:C42)</f>
        <v>1467199.96</v>
      </c>
    </row>
    <row r="38" spans="1:5" x14ac:dyDescent="0.2">
      <c r="A38" s="74">
        <v>1251</v>
      </c>
      <c r="B38" s="70" t="s">
        <v>279</v>
      </c>
      <c r="C38" s="157">
        <v>257554.46000000002</v>
      </c>
    </row>
    <row r="39" spans="1:5" x14ac:dyDescent="0.2">
      <c r="A39" s="74">
        <v>1252</v>
      </c>
      <c r="B39" s="70" t="s">
        <v>280</v>
      </c>
      <c r="C39" s="157">
        <v>0</v>
      </c>
    </row>
    <row r="40" spans="1:5" x14ac:dyDescent="0.2">
      <c r="A40" s="74">
        <v>1253</v>
      </c>
      <c r="B40" s="70" t="s">
        <v>281</v>
      </c>
      <c r="C40" s="157">
        <v>0</v>
      </c>
    </row>
    <row r="41" spans="1:5" x14ac:dyDescent="0.2">
      <c r="A41" s="74">
        <v>1254</v>
      </c>
      <c r="B41" s="70" t="s">
        <v>282</v>
      </c>
      <c r="C41" s="157">
        <v>1209645.5</v>
      </c>
    </row>
    <row r="42" spans="1:5" x14ac:dyDescent="0.2">
      <c r="A42" s="74">
        <v>1259</v>
      </c>
      <c r="B42" s="70" t="s">
        <v>283</v>
      </c>
      <c r="C42" s="157">
        <v>0</v>
      </c>
    </row>
    <row r="44" spans="1:5" x14ac:dyDescent="0.2">
      <c r="A44" s="72" t="s">
        <v>210</v>
      </c>
      <c r="B44" s="72"/>
      <c r="C44" s="72"/>
      <c r="D44" s="72"/>
      <c r="E44" s="72"/>
    </row>
    <row r="45" spans="1:5" x14ac:dyDescent="0.2">
      <c r="A45" s="73" t="s">
        <v>180</v>
      </c>
      <c r="B45" s="73" t="s">
        <v>177</v>
      </c>
      <c r="C45" s="73" t="s">
        <v>203</v>
      </c>
      <c r="D45" s="73" t="s">
        <v>204</v>
      </c>
      <c r="E45" s="73"/>
    </row>
    <row r="46" spans="1:5" x14ac:dyDescent="0.2">
      <c r="A46" s="82">
        <v>5500</v>
      </c>
      <c r="B46" s="83" t="s">
        <v>471</v>
      </c>
      <c r="C46" s="158">
        <f>+SUM(C47,C56,C59,C65,C67,C69)</f>
        <v>178972201.50999999</v>
      </c>
      <c r="D46" s="158">
        <f>+SUM(D47,D56,D59,D65,D67,D69)</f>
        <v>248100198.92000002</v>
      </c>
    </row>
    <row r="47" spans="1:5" x14ac:dyDescent="0.2">
      <c r="A47" s="82">
        <v>5510</v>
      </c>
      <c r="B47" s="83" t="s">
        <v>472</v>
      </c>
      <c r="C47" s="158">
        <f>+SUM(C48:C55)</f>
        <v>177837661.22</v>
      </c>
      <c r="D47" s="158">
        <f>+SUM(D48:D55)</f>
        <v>247351515.08000001</v>
      </c>
    </row>
    <row r="48" spans="1:5" x14ac:dyDescent="0.2">
      <c r="A48" s="74">
        <v>5511</v>
      </c>
      <c r="B48" s="70" t="s">
        <v>473</v>
      </c>
      <c r="C48" s="157">
        <v>0</v>
      </c>
      <c r="D48" s="157">
        <v>0</v>
      </c>
    </row>
    <row r="49" spans="1:4" x14ac:dyDescent="0.2">
      <c r="A49" s="74">
        <v>5512</v>
      </c>
      <c r="B49" s="70" t="s">
        <v>474</v>
      </c>
      <c r="C49" s="157">
        <v>0</v>
      </c>
      <c r="D49" s="157">
        <v>0</v>
      </c>
    </row>
    <row r="50" spans="1:4" x14ac:dyDescent="0.2">
      <c r="A50" s="74">
        <v>5513</v>
      </c>
      <c r="B50" s="70" t="s">
        <v>475</v>
      </c>
      <c r="C50" s="157">
        <v>68783838.450000003</v>
      </c>
      <c r="D50" s="157">
        <v>91615520.379999995</v>
      </c>
    </row>
    <row r="51" spans="1:4" x14ac:dyDescent="0.2">
      <c r="A51" s="74">
        <v>5514</v>
      </c>
      <c r="B51" s="70" t="s">
        <v>476</v>
      </c>
      <c r="C51" s="157">
        <v>0</v>
      </c>
      <c r="D51" s="157">
        <v>0</v>
      </c>
    </row>
    <row r="52" spans="1:4" x14ac:dyDescent="0.2">
      <c r="A52" s="74">
        <v>5515</v>
      </c>
      <c r="B52" s="70" t="s">
        <v>477</v>
      </c>
      <c r="C52" s="157">
        <v>107775391.76000001</v>
      </c>
      <c r="D52" s="157">
        <v>154349158.25000003</v>
      </c>
    </row>
    <row r="53" spans="1:4" x14ac:dyDescent="0.2">
      <c r="A53" s="74">
        <v>5516</v>
      </c>
      <c r="B53" s="70" t="s">
        <v>478</v>
      </c>
      <c r="C53" s="157">
        <v>15921</v>
      </c>
      <c r="D53" s="157">
        <v>21228</v>
      </c>
    </row>
    <row r="54" spans="1:4" x14ac:dyDescent="0.2">
      <c r="A54" s="74">
        <v>5517</v>
      </c>
      <c r="B54" s="70" t="s">
        <v>479</v>
      </c>
      <c r="C54" s="157">
        <v>931204.13</v>
      </c>
      <c r="D54" s="157">
        <v>996917.65999999992</v>
      </c>
    </row>
    <row r="55" spans="1:4" x14ac:dyDescent="0.2">
      <c r="A55" s="74">
        <v>5518</v>
      </c>
      <c r="B55" s="70" t="s">
        <v>114</v>
      </c>
      <c r="C55" s="157">
        <v>331305.88</v>
      </c>
      <c r="D55" s="157">
        <v>368690.79</v>
      </c>
    </row>
    <row r="56" spans="1:4" x14ac:dyDescent="0.2">
      <c r="A56" s="82">
        <v>5520</v>
      </c>
      <c r="B56" s="83" t="s">
        <v>113</v>
      </c>
      <c r="C56" s="158">
        <f>+SUM(C57:C58)</f>
        <v>0</v>
      </c>
      <c r="D56" s="158">
        <v>0</v>
      </c>
    </row>
    <row r="57" spans="1:4" x14ac:dyDescent="0.2">
      <c r="A57" s="74">
        <v>5521</v>
      </c>
      <c r="B57" s="70" t="s">
        <v>480</v>
      </c>
      <c r="C57" s="157">
        <v>0</v>
      </c>
      <c r="D57" s="157">
        <v>0</v>
      </c>
    </row>
    <row r="58" spans="1:4" x14ac:dyDescent="0.2">
      <c r="A58" s="74">
        <v>5522</v>
      </c>
      <c r="B58" s="70" t="s">
        <v>481</v>
      </c>
      <c r="C58" s="157">
        <v>0</v>
      </c>
      <c r="D58" s="157">
        <v>0</v>
      </c>
    </row>
    <row r="59" spans="1:4" x14ac:dyDescent="0.2">
      <c r="A59" s="82">
        <v>5530</v>
      </c>
      <c r="B59" s="83" t="s">
        <v>482</v>
      </c>
      <c r="C59" s="158">
        <f>+SUM(C60:C64)</f>
        <v>0</v>
      </c>
      <c r="D59" s="158">
        <f>+SUM(D60:D64)</f>
        <v>748683.84</v>
      </c>
    </row>
    <row r="60" spans="1:4" x14ac:dyDescent="0.2">
      <c r="A60" s="74">
        <v>5531</v>
      </c>
      <c r="B60" s="70" t="s">
        <v>483</v>
      </c>
      <c r="C60" s="157">
        <v>0</v>
      </c>
      <c r="D60" s="157">
        <v>0</v>
      </c>
    </row>
    <row r="61" spans="1:4" x14ac:dyDescent="0.2">
      <c r="A61" s="74">
        <v>5532</v>
      </c>
      <c r="B61" s="70" t="s">
        <v>484</v>
      </c>
      <c r="C61" s="157">
        <v>0</v>
      </c>
      <c r="D61" s="157">
        <v>0</v>
      </c>
    </row>
    <row r="62" spans="1:4" x14ac:dyDescent="0.2">
      <c r="A62" s="74">
        <v>5533</v>
      </c>
      <c r="B62" s="70" t="s">
        <v>485</v>
      </c>
      <c r="C62" s="157">
        <v>0</v>
      </c>
      <c r="D62" s="157">
        <v>0</v>
      </c>
    </row>
    <row r="63" spans="1:4" x14ac:dyDescent="0.2">
      <c r="A63" s="74">
        <v>5534</v>
      </c>
      <c r="B63" s="70" t="s">
        <v>486</v>
      </c>
      <c r="C63" s="157">
        <v>0</v>
      </c>
      <c r="D63" s="157">
        <v>0</v>
      </c>
    </row>
    <row r="64" spans="1:4" x14ac:dyDescent="0.2">
      <c r="A64" s="74">
        <v>5535</v>
      </c>
      <c r="B64" s="70" t="s">
        <v>487</v>
      </c>
      <c r="C64" s="157">
        <v>0</v>
      </c>
      <c r="D64" s="157">
        <v>748683.84</v>
      </c>
    </row>
    <row r="65" spans="1:4" x14ac:dyDescent="0.2">
      <c r="A65" s="82">
        <v>5540</v>
      </c>
      <c r="B65" s="83" t="s">
        <v>488</v>
      </c>
      <c r="C65" s="158">
        <v>0</v>
      </c>
      <c r="D65" s="158">
        <v>0</v>
      </c>
    </row>
    <row r="66" spans="1:4" x14ac:dyDescent="0.2">
      <c r="A66" s="74">
        <v>5541</v>
      </c>
      <c r="B66" s="70" t="s">
        <v>488</v>
      </c>
      <c r="C66" s="157">
        <v>0</v>
      </c>
      <c r="D66" s="157">
        <v>0</v>
      </c>
    </row>
    <row r="67" spans="1:4" x14ac:dyDescent="0.2">
      <c r="A67" s="82">
        <v>5550</v>
      </c>
      <c r="B67" s="83" t="s">
        <v>489</v>
      </c>
      <c r="C67" s="158">
        <v>0</v>
      </c>
      <c r="D67" s="158">
        <v>0</v>
      </c>
    </row>
    <row r="68" spans="1:4" x14ac:dyDescent="0.2">
      <c r="A68" s="74">
        <v>5551</v>
      </c>
      <c r="B68" s="70" t="s">
        <v>489</v>
      </c>
      <c r="C68" s="157">
        <v>0</v>
      </c>
      <c r="D68" s="157">
        <v>0</v>
      </c>
    </row>
    <row r="69" spans="1:4" x14ac:dyDescent="0.2">
      <c r="A69" s="82">
        <v>5590</v>
      </c>
      <c r="B69" s="83" t="s">
        <v>490</v>
      </c>
      <c r="C69" s="158">
        <v>1134540.29</v>
      </c>
      <c r="D69" s="158">
        <f>+SUM(D70:D77)</f>
        <v>0</v>
      </c>
    </row>
    <row r="70" spans="1:4" x14ac:dyDescent="0.2">
      <c r="A70" s="74">
        <v>5591</v>
      </c>
      <c r="B70" s="70" t="s">
        <v>491</v>
      </c>
      <c r="C70" s="157">
        <v>0</v>
      </c>
      <c r="D70" s="157">
        <v>0</v>
      </c>
    </row>
    <row r="71" spans="1:4" x14ac:dyDescent="0.2">
      <c r="A71" s="74">
        <v>5592</v>
      </c>
      <c r="B71" s="70" t="s">
        <v>492</v>
      </c>
      <c r="C71" s="157">
        <v>0</v>
      </c>
      <c r="D71" s="157">
        <v>0</v>
      </c>
    </row>
    <row r="72" spans="1:4" x14ac:dyDescent="0.2">
      <c r="A72" s="74">
        <v>5593</v>
      </c>
      <c r="B72" s="70" t="s">
        <v>493</v>
      </c>
      <c r="C72" s="157">
        <v>0</v>
      </c>
      <c r="D72" s="157">
        <v>0</v>
      </c>
    </row>
    <row r="73" spans="1:4" x14ac:dyDescent="0.2">
      <c r="A73" s="74">
        <v>5594</v>
      </c>
      <c r="B73" s="70" t="s">
        <v>494</v>
      </c>
      <c r="C73" s="157">
        <v>1134540.29</v>
      </c>
      <c r="D73" s="157">
        <v>0</v>
      </c>
    </row>
    <row r="74" spans="1:4" x14ac:dyDescent="0.2">
      <c r="A74" s="74">
        <v>5595</v>
      </c>
      <c r="B74" s="70" t="s">
        <v>495</v>
      </c>
      <c r="C74" s="157">
        <v>0</v>
      </c>
      <c r="D74" s="157">
        <v>0</v>
      </c>
    </row>
    <row r="75" spans="1:4" x14ac:dyDescent="0.2">
      <c r="A75" s="74">
        <v>5596</v>
      </c>
      <c r="B75" s="70" t="s">
        <v>388</v>
      </c>
      <c r="C75" s="157">
        <v>0</v>
      </c>
      <c r="D75" s="157">
        <v>0</v>
      </c>
    </row>
    <row r="76" spans="1:4" x14ac:dyDescent="0.2">
      <c r="A76" s="74">
        <v>5597</v>
      </c>
      <c r="B76" s="70" t="s">
        <v>496</v>
      </c>
      <c r="C76" s="157">
        <v>0</v>
      </c>
      <c r="D76" s="157">
        <v>0</v>
      </c>
    </row>
    <row r="77" spans="1:4" x14ac:dyDescent="0.2">
      <c r="A77" s="74">
        <v>5599</v>
      </c>
      <c r="B77" s="70" t="s">
        <v>497</v>
      </c>
      <c r="C77" s="157">
        <v>0</v>
      </c>
      <c r="D77" s="157">
        <v>0</v>
      </c>
    </row>
    <row r="78" spans="1:4" x14ac:dyDescent="0.2">
      <c r="A78" s="82">
        <v>5600</v>
      </c>
      <c r="B78" s="83" t="s">
        <v>112</v>
      </c>
      <c r="C78" s="158">
        <v>0</v>
      </c>
      <c r="D78" s="158">
        <f>+D79</f>
        <v>0</v>
      </c>
    </row>
    <row r="79" spans="1:4" x14ac:dyDescent="0.2">
      <c r="A79" s="82">
        <v>5610</v>
      </c>
      <c r="B79" s="83" t="s">
        <v>498</v>
      </c>
      <c r="C79" s="158">
        <v>0</v>
      </c>
      <c r="D79" s="158">
        <f>+D80</f>
        <v>0</v>
      </c>
    </row>
    <row r="80" spans="1:4" x14ac:dyDescent="0.2">
      <c r="A80" s="74">
        <v>5611</v>
      </c>
      <c r="B80" s="70" t="s">
        <v>499</v>
      </c>
      <c r="C80" s="157">
        <v>0</v>
      </c>
      <c r="D80" s="157">
        <v>0</v>
      </c>
    </row>
    <row r="81" spans="4:4" x14ac:dyDescent="0.2">
      <c r="D81" s="15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4" sqref="A4:C4"/>
      <selection pane="bottomLeft" activeCell="A4" sqref="A4:C4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216</v>
      </c>
      <c r="B2" s="44" t="s">
        <v>81</v>
      </c>
    </row>
    <row r="3" spans="1:2" x14ac:dyDescent="0.2">
      <c r="B3" s="5"/>
    </row>
    <row r="4" spans="1:2" ht="14.1" customHeight="1" x14ac:dyDescent="0.2">
      <c r="A4" s="130" t="s">
        <v>28</v>
      </c>
      <c r="B4" s="47" t="s">
        <v>111</v>
      </c>
    </row>
    <row r="5" spans="1:2" ht="14.1" customHeight="1" x14ac:dyDescent="0.2">
      <c r="B5" s="47" t="s">
        <v>82</v>
      </c>
    </row>
    <row r="6" spans="1:2" ht="14.1" customHeight="1" x14ac:dyDescent="0.2">
      <c r="B6" s="47" t="s">
        <v>185</v>
      </c>
    </row>
    <row r="7" spans="1:2" ht="14.1" customHeight="1" x14ac:dyDescent="0.2">
      <c r="B7" s="47" t="s">
        <v>187</v>
      </c>
    </row>
    <row r="8" spans="1:2" ht="14.1" customHeight="1" x14ac:dyDescent="0.2">
      <c r="B8" s="47" t="s">
        <v>95</v>
      </c>
    </row>
    <row r="10" spans="1:2" ht="15" customHeight="1" x14ac:dyDescent="0.2">
      <c r="A10" s="130" t="s">
        <v>30</v>
      </c>
      <c r="B10" s="45" t="s">
        <v>186</v>
      </c>
    </row>
    <row r="11" spans="1:2" ht="15" customHeight="1" x14ac:dyDescent="0.2">
      <c r="B11" s="45" t="s">
        <v>108</v>
      </c>
    </row>
    <row r="12" spans="1:2" ht="15" customHeight="1" x14ac:dyDescent="0.2">
      <c r="B12" s="54" t="s">
        <v>221</v>
      </c>
    </row>
    <row r="14" spans="1:2" ht="15" customHeight="1" x14ac:dyDescent="0.2">
      <c r="A14" s="130" t="s">
        <v>109</v>
      </c>
      <c r="B14" s="47" t="s">
        <v>185</v>
      </c>
    </row>
    <row r="15" spans="1:2" ht="15" customHeight="1" x14ac:dyDescent="0.2">
      <c r="B15" s="47" t="s">
        <v>187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(II)</vt:lpstr>
      <vt:lpstr>Memoria (I)</vt:lpstr>
      <vt:lpstr>Memoria!Área_de_impresión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2019-10-28T15:42:57Z</cp:lastPrinted>
  <dcterms:created xsi:type="dcterms:W3CDTF">2012-12-11T20:36:24Z</dcterms:created>
  <dcterms:modified xsi:type="dcterms:W3CDTF">2019-10-28T15:50:17Z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