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9\ASEG\3er Trimestre\Listos\"/>
    </mc:Choice>
  </mc:AlternateContent>
  <xr:revisionPtr revIDLastSave="0" documentId="13_ncr:1_{CF241C77-0086-4858-9C05-53512D83C647}" xr6:coauthVersionLast="41" xr6:coauthVersionMax="41" xr10:uidLastSave="{00000000-0000-0000-0000-000000000000}"/>
  <bookViews>
    <workbookView xWindow="-120" yWindow="-120" windowWidth="29040" windowHeight="1584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6" l="1"/>
  <c r="H44" i="6"/>
  <c r="D69" i="6"/>
  <c r="E69" i="6"/>
  <c r="D36" i="5"/>
  <c r="E36" i="5"/>
  <c r="H33" i="5"/>
  <c r="H28" i="4"/>
  <c r="H57" i="6"/>
  <c r="H55" i="6"/>
  <c r="H56" i="6"/>
  <c r="H54" i="6"/>
  <c r="H52" i="6"/>
  <c r="H45" i="6"/>
  <c r="H46" i="6"/>
  <c r="H47" i="6"/>
  <c r="H48" i="6"/>
  <c r="H49" i="6"/>
  <c r="H50" i="6"/>
  <c r="H51" i="6"/>
  <c r="H35" i="6"/>
  <c r="H36" i="6"/>
  <c r="H37" i="6"/>
  <c r="H38" i="6"/>
  <c r="H39" i="6"/>
  <c r="H40" i="6"/>
  <c r="H41" i="6"/>
  <c r="H42" i="6"/>
  <c r="H25" i="6"/>
  <c r="H26" i="6"/>
  <c r="H24" i="6"/>
  <c r="H27" i="6"/>
  <c r="H28" i="6"/>
  <c r="H29" i="6"/>
  <c r="H30" i="6"/>
  <c r="H31" i="6"/>
  <c r="H32" i="6"/>
  <c r="H23" i="6"/>
  <c r="H15" i="6"/>
  <c r="H16" i="6"/>
  <c r="H17" i="6"/>
  <c r="H18" i="6"/>
  <c r="H19" i="6"/>
  <c r="H20" i="6"/>
  <c r="H21" i="6"/>
  <c r="H22" i="6"/>
  <c r="H7" i="6"/>
  <c r="H8" i="6"/>
  <c r="H9" i="6"/>
  <c r="H10" i="6"/>
  <c r="H11" i="6"/>
  <c r="H12" i="6"/>
  <c r="H6" i="6"/>
  <c r="H5" i="6"/>
  <c r="F69" i="6"/>
  <c r="G69" i="6"/>
  <c r="H53" i="6"/>
  <c r="H34" i="6"/>
  <c r="H33" i="6"/>
  <c r="H8" i="8"/>
  <c r="H6" i="8"/>
  <c r="G16" i="8"/>
  <c r="C53" i="6"/>
  <c r="D53" i="6"/>
  <c r="E53" i="6"/>
  <c r="F53" i="6"/>
  <c r="G53" i="6"/>
  <c r="C43" i="6"/>
  <c r="D43" i="6"/>
  <c r="E43" i="6"/>
  <c r="F43" i="6"/>
  <c r="G43" i="6"/>
  <c r="C33" i="6"/>
  <c r="D33" i="6"/>
  <c r="E33" i="6"/>
  <c r="F33" i="6"/>
  <c r="G33" i="6"/>
  <c r="C23" i="6"/>
  <c r="D23" i="6"/>
  <c r="E23" i="6"/>
  <c r="F23" i="6"/>
  <c r="G23" i="6"/>
  <c r="D13" i="6"/>
  <c r="E13" i="6"/>
  <c r="F13" i="6"/>
  <c r="G13" i="6"/>
  <c r="C13" i="6"/>
  <c r="C5" i="6"/>
  <c r="D5" i="6"/>
  <c r="F5" i="6"/>
  <c r="G5" i="6"/>
  <c r="E5" i="6"/>
  <c r="H40" i="5"/>
  <c r="H39" i="5"/>
  <c r="H38" i="5"/>
  <c r="H37" i="5"/>
  <c r="H34" i="5"/>
  <c r="H32" i="5"/>
  <c r="H31" i="5"/>
  <c r="H30" i="5"/>
  <c r="H29" i="5"/>
  <c r="H28" i="5"/>
  <c r="H27" i="5"/>
  <c r="H26" i="5"/>
  <c r="H23" i="5"/>
  <c r="H22" i="5"/>
  <c r="H21" i="5"/>
  <c r="H20" i="5"/>
  <c r="H19" i="5"/>
  <c r="H18" i="5"/>
  <c r="H17" i="5"/>
  <c r="H8" i="5"/>
  <c r="H9" i="5"/>
  <c r="H10" i="5"/>
  <c r="H11" i="5"/>
  <c r="H12" i="5"/>
  <c r="H13" i="5"/>
  <c r="H14" i="5"/>
  <c r="H7" i="5"/>
  <c r="D16" i="4"/>
  <c r="E16" i="4"/>
  <c r="F16" i="4"/>
  <c r="G16" i="4"/>
  <c r="C16" i="4"/>
  <c r="H8" i="4"/>
  <c r="H9" i="4"/>
  <c r="H10" i="4"/>
  <c r="H11" i="4"/>
  <c r="H12" i="4"/>
  <c r="H7" i="4"/>
  <c r="H16" i="4"/>
  <c r="H10" i="8"/>
  <c r="E12" i="8"/>
  <c r="E14" i="8"/>
  <c r="H14" i="8"/>
  <c r="H12" i="8"/>
  <c r="D16" i="8"/>
  <c r="F77" i="6"/>
  <c r="E77" i="6"/>
  <c r="G77" i="6"/>
  <c r="D77" i="6"/>
  <c r="F36" i="5"/>
  <c r="G36" i="5"/>
  <c r="H36" i="5"/>
  <c r="C36" i="5"/>
  <c r="D6" i="5"/>
  <c r="E6" i="5"/>
  <c r="F6" i="5"/>
  <c r="G6" i="5"/>
  <c r="H6" i="5"/>
  <c r="C6" i="5"/>
  <c r="D16" i="5"/>
  <c r="D25" i="5"/>
  <c r="D42" i="5"/>
  <c r="E16" i="5"/>
  <c r="F16" i="5"/>
  <c r="G16" i="5"/>
  <c r="H16" i="5"/>
  <c r="C16" i="5"/>
  <c r="E25" i="5"/>
  <c r="F25" i="5"/>
  <c r="G25" i="5"/>
  <c r="H25" i="5"/>
  <c r="C25" i="5"/>
  <c r="E16" i="8"/>
  <c r="F16" i="8"/>
  <c r="H16" i="8"/>
  <c r="C16" i="8"/>
  <c r="H76" i="6"/>
  <c r="H70" i="6"/>
  <c r="H71" i="6"/>
  <c r="H72" i="6"/>
  <c r="H73" i="6"/>
  <c r="H74" i="6"/>
  <c r="H75" i="6"/>
  <c r="H69" i="6"/>
  <c r="H68" i="6"/>
  <c r="H67" i="6"/>
  <c r="H66" i="6"/>
  <c r="H65" i="6"/>
  <c r="H64" i="6"/>
  <c r="H63" i="6"/>
  <c r="H62" i="6"/>
  <c r="H61" i="6"/>
  <c r="H60" i="6"/>
  <c r="H59" i="6"/>
  <c r="H58" i="6"/>
  <c r="C77" i="6"/>
  <c r="H43" i="6"/>
  <c r="H13" i="6"/>
  <c r="H77" i="6"/>
  <c r="C42" i="5"/>
  <c r="G42" i="5"/>
  <c r="H42" i="5"/>
  <c r="F42" i="5"/>
  <c r="E42" i="5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<sst xmlns="http://schemas.openxmlformats.org/spreadsheetml/2006/main" count="198" uniqueCount="140">
  <si>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</si>
  <si>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</si>
  <si>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</si>
  <si>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</si>
  <si>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</si>
  <si>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</si>
  <si>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</si>
  <si>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</si>
  <si>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</si>
  <si>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</si>
  <si>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</si>
  <si>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</si>
  <si>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</si>
  <si>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</si>
  <si>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</si>
  <si>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</si>
  <si>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</si>
  <si>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</si>
  <si>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</si>
  <si>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</si>
  <si>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</si>
  <si>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</si>
  <si>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</si>
  <si>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</si>
  <si>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</si>
  <si>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</si>
  <si>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</si>
  <si>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</si>
  <si>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</si>
  <si>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</si>
  <si>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</si>
  <si>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</si>
  <si>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</si>
  <si>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</si>
  <si>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</si>
  <si>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</si>
  <si>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</si>
  <si>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</si>
  <si>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</si>
  <si>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</si>
  <si>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</si>
  <si>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</si>
  <si>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</si>
  <si>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</si>
  <si>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</si>
  <si>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</si>
  <si>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</si>
  <si>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</si>
  <si>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</si>
  <si>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</si>
  <si>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</si>
  <si>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</si>
  <si>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</si>
  <si>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</si>
  <si>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</si>
  <si>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</si>
  <si>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</si>
  <si>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</si>
  <si>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</si>
  <si>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</si>
  <si>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</si>
  <si>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</si>
  <si>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</si>
  <si>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</si>
  <si>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</si>
  <si>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</si>
  <si>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</si>
  <si>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</si>
  <si>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</si>
  <si>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</si>
  <si>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</si>
  <si>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</si>
  <si>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</si>
  <si>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</si>
  <si>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</si>
  <si>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</si>
  <si>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</si>
  <si>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</si>
  <si>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</si>
  <si>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</si>
  <si>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</si>
  <si>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</si>
  <si>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</si>
  <si>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</si>
  <si>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</si>
  <si>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</si>
  <si>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</si>
  <si>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</si>
  <si>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</si>
  <si>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</si>
  <si>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</si>
  <si>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</si>
  <si>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</si>
  <si>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</si>
  <si>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</si>
  <si>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</si>
  <si>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</si>
  <si>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</si>
  <si>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</si>
  <si>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</si>
  <si>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</si>
  <si>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</si>
  <si>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</si>
  <si>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</si>
  <si>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</si>
  <si>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</si>
  <si>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</si>
  <si>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</si>
  <si>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</si>
  <si>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</si>
  <si>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</si>
  <si>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</si>
  <si>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</si>
  <si>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</si>
  <si>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</si>
  <si>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</si>
  <si>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</si>
  <si>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</si>
  <si>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</si>
  <si>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</si>
  <si>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</si>
  <si>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</si>
  <si>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</si>
  <si>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</si>
  <si>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</si>
  <si>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</si>
  <si>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</si>
  <si>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</si>
  <si>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 AU001 Rectoria General</t>
  </si>
  <si>
    <t>Universidad de Guanajuato AU001 Campus Guanajuato</t>
  </si>
  <si>
    <t>Universidad de Guanajuato AU001 Campus León</t>
  </si>
  <si>
    <t>Universidad de Guanajuato AU001 Campus Irapuato-Salamanca</t>
  </si>
  <si>
    <t>Universidad de Guanajuato AU001 Campus Celaya-Salvatierra</t>
  </si>
  <si>
    <t>Universidad de Guanajuato AU001 Colegio de Nivel Medio Superior</t>
  </si>
  <si>
    <t>UNIVERSIDAD DE GUANAJUATO
Estado Analítico del Ejercicio del Presupuesto de Egresos
Clasificación por Objeto del Gasto (Capítulo y Concepto)
Del 01 de Enero al 30 de Septiembre 2019</t>
  </si>
  <si>
    <t>UNIVERSIDAD DE GUANAJUATO
Estado Analítico del Ejercicio del Presupuesto de Egresos
Clasificación Económica (por Tipo de Gasto)
Del 01 de Enero al 30 de Septiembre 2019</t>
  </si>
  <si>
    <t>UNIVERSIDAD DE GUANAJUATO
Estado Analítico del Ejercicio del Presupuesto de Egresos
Clasificación Administrativa
Del 01 de Enero al 30 de Septiembre 2019</t>
  </si>
  <si>
    <t>Sector Paraestatal del Gobierno (Federal/Estatal/Municipal) de ______________________
Estado Analítico del Ejercicio del Presupuesto de Egresos
Clasificación Administrativa
Del 01 de Enero al 30 de Septiembre 2019</t>
  </si>
  <si>
    <t>UNIVERSIDAD DE GUANAJUATO
Estado Analítico del Ejercicio del Presupuesto de Egresos
Clasificación Funcional (Finalidad y Función)
Del 01 de Enero al 30 de Septiembre 2019</t>
  </si>
  <si>
    <t>Gobierno (Federal/Estatal/Municipal) de __________________________
Estado Analítico del Ejercicio del Presupuesto de Egresos
Del 01 de Enero al 30 de Septiembre 2019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</si>
</sst>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0" fillId="0" borderId="13" xfId="16" applyFont="1" applyBorder="1"/>
    <xf numFmtId="43" fontId="0" fillId="0" borderId="15" xfId="16" applyFont="1" applyBorder="1"/>
    <xf numFmtId="43" fontId="0" fillId="0" borderId="14" xfId="16" applyFont="1" applyBorder="1"/>
    <xf numFmtId="43" fontId="2" fillId="0" borderId="15" xfId="16" applyFont="1" applyBorder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3" fontId="0" fillId="0" borderId="15" xfId="16" applyFont="1" applyFill="1" applyBorder="1"/>
    <xf numFmtId="43" fontId="2" fillId="0" borderId="14" xfId="16" applyFont="1" applyBorder="1" applyProtection="1">
      <protection locked="0"/>
    </xf>
    <xf numFmtId="43" fontId="2" fillId="0" borderId="13" xfId="16" applyFont="1" applyBorder="1" applyProtection="1">
      <protection locked="0"/>
    </xf>
    <xf numFmtId="43" fontId="6" fillId="0" borderId="14" xfId="16" applyFont="1" applyFill="1" applyBorder="1" applyProtection="1">
      <protection locked="0"/>
    </xf>
    <xf numFmtId="43" fontId="0" fillId="0" borderId="0" xfId="16" applyFont="1" applyFill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showGridLines="0" workbookViewId="0">
      <selection activeCell="E59" sqref="E59"/>
    </sheetView>
  </sheetViews>
  <sheetFormatPr baseColWidth="10" defaultRowHeight="11.25" x14ac:dyDescent="0.2"/>
  <cols>
    <col min="1" max="1" width="5.83203125" style="1" customWidth="1"/>
    <col min="2" max="2" width="42.16406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6.6640625" style="1" bestFit="1" customWidth="1"/>
    <col min="10" max="10" width="15" style="1" bestFit="1" customWidth="1"/>
    <col min="11" max="16384" width="12" style="1"/>
  </cols>
  <sheetData>
    <row r="1" spans="1:10" ht="50.1" customHeight="1" x14ac:dyDescent="0.2">
      <c r="A1" s="58" t="s">
        <v>134</v>
      </c>
      <c r="B1" s="59"/>
      <c r="C1" s="59"/>
      <c r="D1" s="59"/>
      <c r="E1" s="59"/>
      <c r="F1" s="59"/>
      <c r="G1" s="59"/>
      <c r="H1" s="60"/>
    </row>
    <row r="2" spans="1:10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10" ht="24.95" customHeight="1" x14ac:dyDescent="0.2">
      <c r="A3" s="65"/>
      <c r="B3" s="66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2"/>
    </row>
    <row r="4" spans="1:10" x14ac:dyDescent="0.2">
      <c r="A4" s="67"/>
      <c r="B4" s="68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46" t="s">
        <v>61</v>
      </c>
      <c r="B5" s="7"/>
      <c r="C5" s="47">
        <f>SUM(C6:C12)</f>
        <v>2370731788.2200012</v>
      </c>
      <c r="D5" s="47">
        <f t="shared" ref="D5" si="0">SUM(D6:D12)</f>
        <v>448844187.92999905</v>
      </c>
      <c r="E5" s="47">
        <f>SUM(E6:E12)</f>
        <v>2819575976.1500001</v>
      </c>
      <c r="F5" s="47">
        <f t="shared" ref="F5:G5" si="1">SUM(F6:F12)</f>
        <v>1915101768.309999</v>
      </c>
      <c r="G5" s="47">
        <f t="shared" si="1"/>
        <v>1812706679.2299995</v>
      </c>
      <c r="H5" s="47">
        <f>SUM(H6:H12)</f>
        <v>904474207.84000158</v>
      </c>
    </row>
    <row r="6" spans="1:10" x14ac:dyDescent="0.2">
      <c r="A6" s="5"/>
      <c r="B6" s="11" t="s">
        <v>70</v>
      </c>
      <c r="C6" s="48">
        <v>714162867.63999987</v>
      </c>
      <c r="D6" s="48">
        <v>12123701.799999833</v>
      </c>
      <c r="E6" s="48">
        <v>726286569.4399997</v>
      </c>
      <c r="F6" s="48">
        <v>515628575.97000009</v>
      </c>
      <c r="G6" s="48">
        <v>510643355.15000021</v>
      </c>
      <c r="H6" s="48">
        <f>E6-F6</f>
        <v>210657993.46999961</v>
      </c>
    </row>
    <row r="7" spans="1:10" x14ac:dyDescent="0.2">
      <c r="A7" s="5"/>
      <c r="B7" s="11" t="s">
        <v>71</v>
      </c>
      <c r="C7" s="48">
        <v>321444572.57000005</v>
      </c>
      <c r="D7" s="48">
        <v>24081755.289999723</v>
      </c>
      <c r="E7" s="48">
        <v>345526327.85999978</v>
      </c>
      <c r="F7" s="48">
        <v>222921361.18000019</v>
      </c>
      <c r="G7" s="48">
        <v>216101228.32000011</v>
      </c>
      <c r="H7" s="48">
        <f t="shared" ref="H7:H12" si="2">E7-F7</f>
        <v>122604966.67999959</v>
      </c>
    </row>
    <row r="8" spans="1:10" x14ac:dyDescent="0.2">
      <c r="A8" s="5"/>
      <c r="B8" s="11" t="s">
        <v>72</v>
      </c>
      <c r="C8" s="48">
        <v>341866357.84000099</v>
      </c>
      <c r="D8" s="48">
        <v>12640963.849999309</v>
      </c>
      <c r="E8" s="48">
        <v>354507321.6900003</v>
      </c>
      <c r="F8" s="48">
        <v>181331741.30999988</v>
      </c>
      <c r="G8" s="48">
        <v>178398469.94999993</v>
      </c>
      <c r="H8" s="48">
        <f t="shared" si="2"/>
        <v>173175580.38000041</v>
      </c>
    </row>
    <row r="9" spans="1:10" x14ac:dyDescent="0.2">
      <c r="A9" s="5"/>
      <c r="B9" s="11" t="s">
        <v>35</v>
      </c>
      <c r="C9" s="48">
        <v>352851741.43000031</v>
      </c>
      <c r="D9" s="48">
        <v>6980996.439999938</v>
      </c>
      <c r="E9" s="48">
        <v>359832737.87000024</v>
      </c>
      <c r="F9" s="48">
        <v>244020859.91999942</v>
      </c>
      <c r="G9" s="48">
        <v>229386297.69999966</v>
      </c>
      <c r="H9" s="48">
        <f t="shared" si="2"/>
        <v>115811877.95000082</v>
      </c>
    </row>
    <row r="10" spans="1:10" x14ac:dyDescent="0.2">
      <c r="A10" s="5"/>
      <c r="B10" s="11" t="s">
        <v>73</v>
      </c>
      <c r="C10" s="53">
        <v>281038069.3500005</v>
      </c>
      <c r="D10" s="53">
        <v>432376252.04999971</v>
      </c>
      <c r="E10" s="53">
        <v>713414321.40000021</v>
      </c>
      <c r="F10" s="53">
        <v>507735457.09999913</v>
      </c>
      <c r="G10" s="53">
        <v>455598801.59999985</v>
      </c>
      <c r="H10" s="53">
        <f t="shared" si="2"/>
        <v>205678864.30000108</v>
      </c>
      <c r="I10" s="51"/>
      <c r="J10" s="51"/>
    </row>
    <row r="11" spans="1:10" x14ac:dyDescent="0.2">
      <c r="A11" s="5"/>
      <c r="B11" s="11" t="s">
        <v>36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f t="shared" si="2"/>
        <v>0</v>
      </c>
    </row>
    <row r="12" spans="1:10" x14ac:dyDescent="0.2">
      <c r="A12" s="5"/>
      <c r="B12" s="11" t="s">
        <v>74</v>
      </c>
      <c r="C12" s="48">
        <v>359368179.38999945</v>
      </c>
      <c r="D12" s="48">
        <v>-39359481.499999464</v>
      </c>
      <c r="E12" s="48">
        <v>320008697.88999999</v>
      </c>
      <c r="F12" s="48">
        <v>243463772.83000004</v>
      </c>
      <c r="G12" s="48">
        <v>222578526.50999972</v>
      </c>
      <c r="H12" s="48">
        <f t="shared" si="2"/>
        <v>76544925.059999943</v>
      </c>
    </row>
    <row r="13" spans="1:10" x14ac:dyDescent="0.2">
      <c r="A13" s="46" t="s">
        <v>62</v>
      </c>
      <c r="B13" s="7"/>
      <c r="C13" s="48">
        <f>SUM(C14:C22)</f>
        <v>154310431.63999999</v>
      </c>
      <c r="D13" s="48">
        <f t="shared" ref="D13:G13" si="3">SUM(D14:D22)</f>
        <v>53700698.43000003</v>
      </c>
      <c r="E13" s="48">
        <f t="shared" si="3"/>
        <v>208011130.07000002</v>
      </c>
      <c r="F13" s="48">
        <f t="shared" si="3"/>
        <v>73597585.190000042</v>
      </c>
      <c r="G13" s="48">
        <f t="shared" si="3"/>
        <v>69910456.660000041</v>
      </c>
      <c r="H13" s="48">
        <f>SUM(H14:H22)</f>
        <v>134413544.87999997</v>
      </c>
    </row>
    <row r="14" spans="1:10" x14ac:dyDescent="0.2">
      <c r="A14" s="5"/>
      <c r="B14" s="11" t="s">
        <v>75</v>
      </c>
      <c r="C14" s="48">
        <v>63201804.980000004</v>
      </c>
      <c r="D14" s="48">
        <v>43175066.850000009</v>
      </c>
      <c r="E14" s="48">
        <v>106376871.83000001</v>
      </c>
      <c r="F14" s="48">
        <v>21124818.520000026</v>
      </c>
      <c r="G14" s="48">
        <v>20436789.100000035</v>
      </c>
      <c r="H14" s="48">
        <f>E14-F14</f>
        <v>85252053.309999987</v>
      </c>
    </row>
    <row r="15" spans="1:10" x14ac:dyDescent="0.2">
      <c r="A15" s="5"/>
      <c r="B15" s="11" t="s">
        <v>76</v>
      </c>
      <c r="C15" s="48">
        <v>15674507.260000004</v>
      </c>
      <c r="D15" s="48">
        <v>-873079.78999999724</v>
      </c>
      <c r="E15" s="48">
        <v>14801427.470000006</v>
      </c>
      <c r="F15" s="48">
        <v>10577210.190000005</v>
      </c>
      <c r="G15" s="48">
        <v>10024536.66</v>
      </c>
      <c r="H15" s="48">
        <f t="shared" ref="H15:H22" si="4">E15-F15</f>
        <v>4224217.2800000012</v>
      </c>
    </row>
    <row r="16" spans="1:10" x14ac:dyDescent="0.2">
      <c r="A16" s="5"/>
      <c r="B16" s="11" t="s">
        <v>77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f t="shared" si="4"/>
        <v>0</v>
      </c>
    </row>
    <row r="17" spans="1:8" x14ac:dyDescent="0.2">
      <c r="A17" s="5"/>
      <c r="B17" s="11" t="s">
        <v>78</v>
      </c>
      <c r="C17" s="48">
        <v>7536222.0600000024</v>
      </c>
      <c r="D17" s="48">
        <v>4430114.5400000066</v>
      </c>
      <c r="E17" s="48">
        <v>11966336.600000009</v>
      </c>
      <c r="F17" s="48">
        <v>8478304.2100000083</v>
      </c>
      <c r="G17" s="48">
        <v>7848905.5300000021</v>
      </c>
      <c r="H17" s="48">
        <f t="shared" si="4"/>
        <v>3488032.3900000006</v>
      </c>
    </row>
    <row r="18" spans="1:8" x14ac:dyDescent="0.2">
      <c r="A18" s="5"/>
      <c r="B18" s="11" t="s">
        <v>79</v>
      </c>
      <c r="C18" s="48">
        <v>37889915.829999983</v>
      </c>
      <c r="D18" s="48">
        <v>3556264.4499999955</v>
      </c>
      <c r="E18" s="48">
        <v>41446180.279999979</v>
      </c>
      <c r="F18" s="48">
        <v>12345215.599999992</v>
      </c>
      <c r="G18" s="48">
        <v>11751009.349999992</v>
      </c>
      <c r="H18" s="48">
        <f t="shared" si="4"/>
        <v>29100964.679999985</v>
      </c>
    </row>
    <row r="19" spans="1:8" x14ac:dyDescent="0.2">
      <c r="A19" s="5"/>
      <c r="B19" s="11" t="s">
        <v>80</v>
      </c>
      <c r="C19" s="48">
        <v>15167062.890000001</v>
      </c>
      <c r="D19" s="48">
        <v>1025861.0200000089</v>
      </c>
      <c r="E19" s="48">
        <v>16192923.910000009</v>
      </c>
      <c r="F19" s="48">
        <v>12013802.970000003</v>
      </c>
      <c r="G19" s="48">
        <v>11558962.730000006</v>
      </c>
      <c r="H19" s="48">
        <f t="shared" si="4"/>
        <v>4179120.9400000069</v>
      </c>
    </row>
    <row r="20" spans="1:8" x14ac:dyDescent="0.2">
      <c r="A20" s="5"/>
      <c r="B20" s="11" t="s">
        <v>81</v>
      </c>
      <c r="C20" s="48">
        <v>9029579.2699999996</v>
      </c>
      <c r="D20" s="48">
        <v>859611.09000000544</v>
      </c>
      <c r="E20" s="48">
        <v>9889190.360000005</v>
      </c>
      <c r="F20" s="48">
        <v>4138335.7500000019</v>
      </c>
      <c r="G20" s="48">
        <v>3699453.8400000017</v>
      </c>
      <c r="H20" s="48">
        <f t="shared" si="4"/>
        <v>5750854.6100000031</v>
      </c>
    </row>
    <row r="21" spans="1:8" x14ac:dyDescent="0.2">
      <c r="A21" s="5"/>
      <c r="B21" s="11" t="s">
        <v>82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f t="shared" si="4"/>
        <v>0</v>
      </c>
    </row>
    <row r="22" spans="1:8" x14ac:dyDescent="0.2">
      <c r="A22" s="5"/>
      <c r="B22" s="11" t="s">
        <v>83</v>
      </c>
      <c r="C22" s="48">
        <v>5811339.3499999959</v>
      </c>
      <c r="D22" s="48">
        <v>1526860.2700000023</v>
      </c>
      <c r="E22" s="48">
        <v>7338199.6199999982</v>
      </c>
      <c r="F22" s="48">
        <v>4919897.9499999983</v>
      </c>
      <c r="G22" s="48">
        <v>4590799.4499999993</v>
      </c>
      <c r="H22" s="48">
        <f t="shared" si="4"/>
        <v>2418301.67</v>
      </c>
    </row>
    <row r="23" spans="1:8" x14ac:dyDescent="0.2">
      <c r="A23" s="46" t="s">
        <v>63</v>
      </c>
      <c r="B23" s="7"/>
      <c r="C23" s="48">
        <f>SUM(C24:C32)</f>
        <v>427991022.27999991</v>
      </c>
      <c r="D23" s="48">
        <f t="shared" ref="D23:G23" si="5">SUM(D24:D32)</f>
        <v>45715108.390000179</v>
      </c>
      <c r="E23" s="48">
        <f t="shared" si="5"/>
        <v>473706130.6700002</v>
      </c>
      <c r="F23" s="48">
        <f t="shared" si="5"/>
        <v>214645632.22000003</v>
      </c>
      <c r="G23" s="48">
        <f t="shared" si="5"/>
        <v>177702916.47999999</v>
      </c>
      <c r="H23" s="48">
        <f>SUM(H24:H32)</f>
        <v>259060498.45000011</v>
      </c>
    </row>
    <row r="24" spans="1:8" x14ac:dyDescent="0.2">
      <c r="A24" s="5"/>
      <c r="B24" s="11" t="s">
        <v>84</v>
      </c>
      <c r="C24" s="48">
        <v>48269424.900000006</v>
      </c>
      <c r="D24" s="48">
        <v>1551875.140000008</v>
      </c>
      <c r="E24" s="48">
        <v>49821300.040000014</v>
      </c>
      <c r="F24" s="48">
        <v>32419939.870000001</v>
      </c>
      <c r="G24" s="48">
        <v>31689248.900000006</v>
      </c>
      <c r="H24" s="48">
        <f t="shared" ref="H24:H32" si="6">E24-F24</f>
        <v>17401360.170000013</v>
      </c>
    </row>
    <row r="25" spans="1:8" x14ac:dyDescent="0.2">
      <c r="A25" s="5"/>
      <c r="B25" s="11" t="s">
        <v>85</v>
      </c>
      <c r="C25" s="48">
        <v>32673097.079999998</v>
      </c>
      <c r="D25" s="48">
        <v>9862028.3099999875</v>
      </c>
      <c r="E25" s="48">
        <v>42535125.389999986</v>
      </c>
      <c r="F25" s="48">
        <v>15689719.100000009</v>
      </c>
      <c r="G25" s="48">
        <v>14931377.090000007</v>
      </c>
      <c r="H25" s="48">
        <f t="shared" si="6"/>
        <v>26845406.289999977</v>
      </c>
    </row>
    <row r="26" spans="1:8" x14ac:dyDescent="0.2">
      <c r="A26" s="5"/>
      <c r="B26" s="11" t="s">
        <v>86</v>
      </c>
      <c r="C26" s="48">
        <v>94377474.919999927</v>
      </c>
      <c r="D26" s="48">
        <v>-19344979.239999905</v>
      </c>
      <c r="E26" s="48">
        <v>75032495.680000022</v>
      </c>
      <c r="F26" s="48">
        <v>36159198.360000037</v>
      </c>
      <c r="G26" s="48">
        <v>34669787.390000008</v>
      </c>
      <c r="H26" s="48">
        <f t="shared" si="6"/>
        <v>38873297.319999985</v>
      </c>
    </row>
    <row r="27" spans="1:8" x14ac:dyDescent="0.2">
      <c r="A27" s="5"/>
      <c r="B27" s="11" t="s">
        <v>87</v>
      </c>
      <c r="C27" s="48">
        <v>10232817.819999998</v>
      </c>
      <c r="D27" s="48">
        <v>21128524.329999998</v>
      </c>
      <c r="E27" s="48">
        <v>31361342.149999995</v>
      </c>
      <c r="F27" s="48">
        <v>8376669.2700000042</v>
      </c>
      <c r="G27" s="48">
        <v>8368119.8100000042</v>
      </c>
      <c r="H27" s="48">
        <f t="shared" si="6"/>
        <v>22984672.879999992</v>
      </c>
    </row>
    <row r="28" spans="1:8" x14ac:dyDescent="0.2">
      <c r="A28" s="5"/>
      <c r="B28" s="11" t="s">
        <v>88</v>
      </c>
      <c r="C28" s="48">
        <v>98644652.180000007</v>
      </c>
      <c r="D28" s="48">
        <v>7469993.3400000036</v>
      </c>
      <c r="E28" s="48">
        <v>106114645.52000001</v>
      </c>
      <c r="F28" s="48">
        <v>40988022.06000001</v>
      </c>
      <c r="G28" s="48">
        <v>40017210.669999994</v>
      </c>
      <c r="H28" s="48">
        <f t="shared" si="6"/>
        <v>65126623.460000001</v>
      </c>
    </row>
    <row r="29" spans="1:8" x14ac:dyDescent="0.2">
      <c r="A29" s="5"/>
      <c r="B29" s="11" t="s">
        <v>89</v>
      </c>
      <c r="C29" s="48">
        <v>15071581.59</v>
      </c>
      <c r="D29" s="48">
        <v>1984447.3499999978</v>
      </c>
      <c r="E29" s="48">
        <v>17056028.939999998</v>
      </c>
      <c r="F29" s="48">
        <v>10077028.77</v>
      </c>
      <c r="G29" s="48">
        <v>9554363.4700000007</v>
      </c>
      <c r="H29" s="48">
        <f t="shared" si="6"/>
        <v>6979000.1699999981</v>
      </c>
    </row>
    <row r="30" spans="1:8" x14ac:dyDescent="0.2">
      <c r="A30" s="5"/>
      <c r="B30" s="11" t="s">
        <v>90</v>
      </c>
      <c r="C30" s="48">
        <v>61091980.280000009</v>
      </c>
      <c r="D30" s="48">
        <v>14024135.230000116</v>
      </c>
      <c r="E30" s="48">
        <v>75116115.510000125</v>
      </c>
      <c r="F30" s="48">
        <v>17580163.979999971</v>
      </c>
      <c r="G30" s="48">
        <v>16243780.599999977</v>
      </c>
      <c r="H30" s="48">
        <f t="shared" si="6"/>
        <v>57535951.53000015</v>
      </c>
    </row>
    <row r="31" spans="1:8" x14ac:dyDescent="0.2">
      <c r="A31" s="5"/>
      <c r="B31" s="11" t="s">
        <v>91</v>
      </c>
      <c r="C31" s="48">
        <v>31348759.400000002</v>
      </c>
      <c r="D31" s="48">
        <v>8458447.8900000043</v>
      </c>
      <c r="E31" s="48">
        <v>39807207.290000007</v>
      </c>
      <c r="F31" s="48">
        <v>23494153.97000001</v>
      </c>
      <c r="G31" s="48">
        <v>21640583.370000001</v>
      </c>
      <c r="H31" s="48">
        <f t="shared" si="6"/>
        <v>16313053.319999997</v>
      </c>
    </row>
    <row r="32" spans="1:8" x14ac:dyDescent="0.2">
      <c r="A32" s="5"/>
      <c r="B32" s="11" t="s">
        <v>19</v>
      </c>
      <c r="C32" s="48">
        <v>36281234.110000037</v>
      </c>
      <c r="D32" s="48">
        <v>580636.03999997675</v>
      </c>
      <c r="E32" s="48">
        <v>36861870.150000013</v>
      </c>
      <c r="F32" s="48">
        <v>29860736.840000004</v>
      </c>
      <c r="G32" s="48">
        <v>588445.17999999993</v>
      </c>
      <c r="H32" s="48">
        <f t="shared" si="6"/>
        <v>7001133.3100000098</v>
      </c>
    </row>
    <row r="33" spans="1:9" x14ac:dyDescent="0.2">
      <c r="A33" s="46" t="s">
        <v>64</v>
      </c>
      <c r="B33" s="7"/>
      <c r="C33" s="48">
        <f t="shared" ref="C33:G33" si="7">SUM(C34:C42)</f>
        <v>451833323.25000012</v>
      </c>
      <c r="D33" s="48">
        <f t="shared" si="7"/>
        <v>-306051723.06999987</v>
      </c>
      <c r="E33" s="48">
        <f t="shared" si="7"/>
        <v>145781600.18000016</v>
      </c>
      <c r="F33" s="48">
        <f t="shared" si="7"/>
        <v>71040386.769999981</v>
      </c>
      <c r="G33" s="48">
        <f t="shared" si="7"/>
        <v>68338446.409999996</v>
      </c>
      <c r="H33" s="48">
        <f>SUM(H34:H42)</f>
        <v>74741213.410000175</v>
      </c>
      <c r="I33" s="51"/>
    </row>
    <row r="34" spans="1:9" x14ac:dyDescent="0.2">
      <c r="A34" s="5"/>
      <c r="B34" s="11" t="s">
        <v>92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f t="shared" ref="H34:H42" si="8">E34-F34</f>
        <v>0</v>
      </c>
    </row>
    <row r="35" spans="1:9" x14ac:dyDescent="0.2">
      <c r="A35" s="5"/>
      <c r="B35" s="11" t="s">
        <v>93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f t="shared" si="8"/>
        <v>0</v>
      </c>
    </row>
    <row r="36" spans="1:9" x14ac:dyDescent="0.2">
      <c r="A36" s="5"/>
      <c r="B36" s="11" t="s">
        <v>94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f t="shared" si="8"/>
        <v>0</v>
      </c>
    </row>
    <row r="37" spans="1:9" x14ac:dyDescent="0.2">
      <c r="A37" s="5"/>
      <c r="B37" s="11" t="s">
        <v>95</v>
      </c>
      <c r="C37" s="53">
        <v>110602798.53</v>
      </c>
      <c r="D37" s="53">
        <v>35078200.650000155</v>
      </c>
      <c r="E37" s="53">
        <v>145680999.18000016</v>
      </c>
      <c r="F37" s="53">
        <v>70939786.769999981</v>
      </c>
      <c r="G37" s="53">
        <v>68237846.409999996</v>
      </c>
      <c r="H37" s="53">
        <f t="shared" si="8"/>
        <v>74741212.410000175</v>
      </c>
    </row>
    <row r="38" spans="1:9" x14ac:dyDescent="0.2">
      <c r="A38" s="5"/>
      <c r="B38" s="11" t="s">
        <v>41</v>
      </c>
      <c r="C38" s="53">
        <v>341170524.72000009</v>
      </c>
      <c r="D38" s="53">
        <v>-341170524.72000003</v>
      </c>
      <c r="E38" s="53">
        <v>0</v>
      </c>
      <c r="F38" s="53">
        <v>0</v>
      </c>
      <c r="G38" s="53">
        <v>0</v>
      </c>
      <c r="H38" s="53">
        <f t="shared" si="8"/>
        <v>0</v>
      </c>
    </row>
    <row r="39" spans="1:9" x14ac:dyDescent="0.2">
      <c r="A39" s="5"/>
      <c r="B39" s="11" t="s">
        <v>96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f t="shared" si="8"/>
        <v>0</v>
      </c>
    </row>
    <row r="40" spans="1:9" x14ac:dyDescent="0.2">
      <c r="A40" s="5"/>
      <c r="B40" s="11" t="s">
        <v>97</v>
      </c>
      <c r="C40" s="48">
        <v>60000</v>
      </c>
      <c r="D40" s="48">
        <v>40601</v>
      </c>
      <c r="E40" s="48">
        <v>100601</v>
      </c>
      <c r="F40" s="48">
        <v>100600</v>
      </c>
      <c r="G40" s="48">
        <v>100600</v>
      </c>
      <c r="H40" s="48">
        <f t="shared" si="8"/>
        <v>1</v>
      </c>
    </row>
    <row r="41" spans="1:9" x14ac:dyDescent="0.2">
      <c r="A41" s="5"/>
      <c r="B41" s="11" t="s">
        <v>37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f t="shared" si="8"/>
        <v>0</v>
      </c>
    </row>
    <row r="42" spans="1:9" x14ac:dyDescent="0.2">
      <c r="A42" s="5"/>
      <c r="B42" s="11" t="s">
        <v>98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f t="shared" si="8"/>
        <v>0</v>
      </c>
    </row>
    <row r="43" spans="1:9" x14ac:dyDescent="0.2">
      <c r="A43" s="46" t="s">
        <v>65</v>
      </c>
      <c r="B43" s="7"/>
      <c r="C43" s="48">
        <f t="shared" ref="C43:G43" si="9">SUM(C44:C52)</f>
        <v>403690610.81999999</v>
      </c>
      <c r="D43" s="48">
        <f t="shared" si="9"/>
        <v>-57541654.650000103</v>
      </c>
      <c r="E43" s="48">
        <f t="shared" si="9"/>
        <v>346148956.16999984</v>
      </c>
      <c r="F43" s="48">
        <f t="shared" si="9"/>
        <v>70951341.11999996</v>
      </c>
      <c r="G43" s="48">
        <f t="shared" si="9"/>
        <v>66983288.379999965</v>
      </c>
      <c r="H43" s="48">
        <f>SUM(H44:H52)</f>
        <v>275197615.04999989</v>
      </c>
    </row>
    <row r="44" spans="1:9" x14ac:dyDescent="0.2">
      <c r="A44" s="5"/>
      <c r="B44" s="11" t="s">
        <v>99</v>
      </c>
      <c r="C44" s="48">
        <v>129502811.40000001</v>
      </c>
      <c r="D44" s="48">
        <v>-37094124.130000003</v>
      </c>
      <c r="E44" s="48">
        <v>92408687.269999951</v>
      </c>
      <c r="F44" s="48">
        <v>36574849.339999966</v>
      </c>
      <c r="G44" s="48">
        <v>34264080.529999964</v>
      </c>
      <c r="H44" s="48">
        <f>E44-F44</f>
        <v>55833837.929999985</v>
      </c>
    </row>
    <row r="45" spans="1:9" x14ac:dyDescent="0.2">
      <c r="A45" s="5"/>
      <c r="B45" s="11" t="s">
        <v>100</v>
      </c>
      <c r="C45" s="48">
        <v>5533704.7400000002</v>
      </c>
      <c r="D45" s="48">
        <v>8711784.3000000063</v>
      </c>
      <c r="E45" s="48">
        <v>14245489.040000007</v>
      </c>
      <c r="F45" s="48">
        <v>4459642.0400000019</v>
      </c>
      <c r="G45" s="48">
        <v>4306256.0600000015</v>
      </c>
      <c r="H45" s="48">
        <f t="shared" ref="H45:H52" si="10">E45-F45</f>
        <v>9785847.0000000037</v>
      </c>
    </row>
    <row r="46" spans="1:9" x14ac:dyDescent="0.2">
      <c r="A46" s="5"/>
      <c r="B46" s="11" t="s">
        <v>101</v>
      </c>
      <c r="C46" s="48">
        <v>247117744.88999999</v>
      </c>
      <c r="D46" s="48">
        <v>-41516343.570000112</v>
      </c>
      <c r="E46" s="48">
        <v>205601401.31999987</v>
      </c>
      <c r="F46" s="48">
        <v>11488038.029999996</v>
      </c>
      <c r="G46" s="48">
        <v>10999217.959999995</v>
      </c>
      <c r="H46" s="48">
        <f t="shared" si="10"/>
        <v>194113363.28999987</v>
      </c>
    </row>
    <row r="47" spans="1:9" x14ac:dyDescent="0.2">
      <c r="A47" s="5"/>
      <c r="B47" s="11" t="s">
        <v>102</v>
      </c>
      <c r="C47" s="48">
        <v>10221685</v>
      </c>
      <c r="D47" s="48">
        <v>2137643.790000001</v>
      </c>
      <c r="E47" s="48">
        <v>12359328.790000001</v>
      </c>
      <c r="F47" s="48">
        <v>9851391.2700000014</v>
      </c>
      <c r="G47" s="48">
        <v>9510229.2700000014</v>
      </c>
      <c r="H47" s="48">
        <f t="shared" si="10"/>
        <v>2507937.5199999996</v>
      </c>
    </row>
    <row r="48" spans="1:9" x14ac:dyDescent="0.2">
      <c r="A48" s="5"/>
      <c r="B48" s="11" t="s">
        <v>103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f t="shared" si="10"/>
        <v>0</v>
      </c>
    </row>
    <row r="49" spans="1:8" x14ac:dyDescent="0.2">
      <c r="A49" s="5"/>
      <c r="B49" s="11" t="s">
        <v>104</v>
      </c>
      <c r="C49" s="48">
        <v>10165764.789999999</v>
      </c>
      <c r="D49" s="48">
        <v>8309970.3900000043</v>
      </c>
      <c r="E49" s="48">
        <v>18475735.180000003</v>
      </c>
      <c r="F49" s="48">
        <v>7110220.4800000023</v>
      </c>
      <c r="G49" s="48">
        <v>6639336.1500000022</v>
      </c>
      <c r="H49" s="48">
        <f t="shared" si="10"/>
        <v>11365514.700000001</v>
      </c>
    </row>
    <row r="50" spans="1:8" x14ac:dyDescent="0.2">
      <c r="A50" s="5"/>
      <c r="B50" s="11" t="s">
        <v>105</v>
      </c>
      <c r="C50" s="48">
        <v>0</v>
      </c>
      <c r="D50" s="48">
        <v>48674</v>
      </c>
      <c r="E50" s="48">
        <v>48674</v>
      </c>
      <c r="F50" s="48">
        <v>0</v>
      </c>
      <c r="G50" s="48">
        <v>0</v>
      </c>
      <c r="H50" s="48">
        <f t="shared" si="10"/>
        <v>48674</v>
      </c>
    </row>
    <row r="51" spans="1:8" x14ac:dyDescent="0.2">
      <c r="A51" s="5"/>
      <c r="B51" s="11" t="s">
        <v>106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f t="shared" si="10"/>
        <v>0</v>
      </c>
    </row>
    <row r="52" spans="1:8" x14ac:dyDescent="0.2">
      <c r="A52" s="5"/>
      <c r="B52" s="11" t="s">
        <v>107</v>
      </c>
      <c r="C52" s="48">
        <v>1148900</v>
      </c>
      <c r="D52" s="48">
        <v>1860740.5699999998</v>
      </c>
      <c r="E52" s="48">
        <v>3009640.57</v>
      </c>
      <c r="F52" s="48">
        <v>1467199.96</v>
      </c>
      <c r="G52" s="48">
        <v>1264168.4099999999</v>
      </c>
      <c r="H52" s="48">
        <f t="shared" si="10"/>
        <v>1542440.6099999999</v>
      </c>
    </row>
    <row r="53" spans="1:8" x14ac:dyDescent="0.2">
      <c r="A53" s="46" t="s">
        <v>66</v>
      </c>
      <c r="B53" s="7"/>
      <c r="C53" s="48">
        <f t="shared" ref="C53:G53" si="11">SUM(C54:C56)</f>
        <v>335917561.56</v>
      </c>
      <c r="D53" s="48">
        <f t="shared" si="11"/>
        <v>-126981523.92000011</v>
      </c>
      <c r="E53" s="48">
        <f t="shared" si="11"/>
        <v>208936037.6399999</v>
      </c>
      <c r="F53" s="48">
        <f t="shared" si="11"/>
        <v>68242277.720000014</v>
      </c>
      <c r="G53" s="48">
        <f t="shared" si="11"/>
        <v>67774736.120000005</v>
      </c>
      <c r="H53" s="48">
        <f>SUM(H54:H56)</f>
        <v>140693759.9199999</v>
      </c>
    </row>
    <row r="54" spans="1:8" x14ac:dyDescent="0.2">
      <c r="A54" s="5"/>
      <c r="B54" s="11" t="s">
        <v>108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f>E54-F54</f>
        <v>0</v>
      </c>
    </row>
    <row r="55" spans="1:8" x14ac:dyDescent="0.2">
      <c r="A55" s="5"/>
      <c r="B55" s="11" t="s">
        <v>109</v>
      </c>
      <c r="C55" s="48">
        <v>335917561.56</v>
      </c>
      <c r="D55" s="48">
        <v>-126981523.92000011</v>
      </c>
      <c r="E55" s="48">
        <v>208936037.6399999</v>
      </c>
      <c r="F55" s="48">
        <v>68242277.720000014</v>
      </c>
      <c r="G55" s="48">
        <v>67774736.120000005</v>
      </c>
      <c r="H55" s="48">
        <f t="shared" ref="H55:H57" si="12">E55-F55</f>
        <v>140693759.9199999</v>
      </c>
    </row>
    <row r="56" spans="1:8" x14ac:dyDescent="0.2">
      <c r="A56" s="5"/>
      <c r="B56" s="11" t="s">
        <v>110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f t="shared" si="12"/>
        <v>0</v>
      </c>
    </row>
    <row r="57" spans="1:8" x14ac:dyDescent="0.2">
      <c r="A57" s="46" t="s">
        <v>67</v>
      </c>
      <c r="B57" s="7"/>
      <c r="C57" s="48">
        <v>0</v>
      </c>
      <c r="D57" s="48">
        <v>6500000</v>
      </c>
      <c r="E57" s="48">
        <v>6500000</v>
      </c>
      <c r="F57" s="48">
        <v>6500000</v>
      </c>
      <c r="G57" s="48">
        <v>6500000</v>
      </c>
      <c r="H57" s="48">
        <f t="shared" si="12"/>
        <v>0</v>
      </c>
    </row>
    <row r="58" spans="1:8" x14ac:dyDescent="0.2">
      <c r="A58" s="5"/>
      <c r="B58" s="11" t="s">
        <v>111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f t="shared" ref="H58:H68" si="13">E58-F58</f>
        <v>0</v>
      </c>
    </row>
    <row r="59" spans="1:8" x14ac:dyDescent="0.2">
      <c r="A59" s="5"/>
      <c r="B59" s="11" t="s">
        <v>112</v>
      </c>
      <c r="C59" s="48">
        <v>0</v>
      </c>
      <c r="D59" s="48">
        <v>6500000</v>
      </c>
      <c r="E59" s="48">
        <v>6500000</v>
      </c>
      <c r="F59" s="48">
        <v>6500000</v>
      </c>
      <c r="G59" s="48">
        <v>6500000</v>
      </c>
      <c r="H59" s="48">
        <f t="shared" si="13"/>
        <v>0</v>
      </c>
    </row>
    <row r="60" spans="1:8" x14ac:dyDescent="0.2">
      <c r="A60" s="5"/>
      <c r="B60" s="11" t="s">
        <v>113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f t="shared" si="13"/>
        <v>0</v>
      </c>
    </row>
    <row r="61" spans="1:8" x14ac:dyDescent="0.2">
      <c r="A61" s="5"/>
      <c r="B61" s="11" t="s">
        <v>114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f t="shared" si="13"/>
        <v>0</v>
      </c>
    </row>
    <row r="62" spans="1:8" x14ac:dyDescent="0.2">
      <c r="A62" s="5"/>
      <c r="B62" s="11" t="s">
        <v>115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f t="shared" si="13"/>
        <v>0</v>
      </c>
    </row>
    <row r="63" spans="1:8" x14ac:dyDescent="0.2">
      <c r="A63" s="5"/>
      <c r="B63" s="11" t="s">
        <v>116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f t="shared" si="13"/>
        <v>0</v>
      </c>
    </row>
    <row r="64" spans="1:8" x14ac:dyDescent="0.2">
      <c r="A64" s="5"/>
      <c r="B64" s="11" t="s">
        <v>117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f t="shared" si="13"/>
        <v>0</v>
      </c>
    </row>
    <row r="65" spans="1:9" x14ac:dyDescent="0.2">
      <c r="A65" s="46" t="s">
        <v>68</v>
      </c>
      <c r="B65" s="7"/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f t="shared" si="13"/>
        <v>0</v>
      </c>
    </row>
    <row r="66" spans="1:9" x14ac:dyDescent="0.2">
      <c r="A66" s="5"/>
      <c r="B66" s="11" t="s">
        <v>38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f t="shared" si="13"/>
        <v>0</v>
      </c>
    </row>
    <row r="67" spans="1:9" x14ac:dyDescent="0.2">
      <c r="A67" s="5"/>
      <c r="B67" s="11" t="s">
        <v>39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f t="shared" si="13"/>
        <v>0</v>
      </c>
    </row>
    <row r="68" spans="1:9" x14ac:dyDescent="0.2">
      <c r="A68" s="5"/>
      <c r="B68" s="11" t="s">
        <v>40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f t="shared" si="13"/>
        <v>0</v>
      </c>
    </row>
    <row r="69" spans="1:9" x14ac:dyDescent="0.2">
      <c r="A69" s="46" t="s">
        <v>69</v>
      </c>
      <c r="B69" s="7"/>
      <c r="C69" s="48">
        <v>0</v>
      </c>
      <c r="D69" s="48">
        <f>SUM(D70:D76)</f>
        <v>0</v>
      </c>
      <c r="E69" s="48">
        <f t="shared" ref="E69:G69" si="14">SUM(E70:E76)</f>
        <v>0</v>
      </c>
      <c r="F69" s="48">
        <f t="shared" si="14"/>
        <v>0</v>
      </c>
      <c r="G69" s="48">
        <f t="shared" si="14"/>
        <v>0</v>
      </c>
      <c r="H69" s="48">
        <f>SUM(H70:H76)</f>
        <v>0</v>
      </c>
    </row>
    <row r="70" spans="1:9" x14ac:dyDescent="0.2">
      <c r="A70" s="5"/>
      <c r="B70" s="11" t="s">
        <v>118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f t="shared" ref="H70:H76" si="15">E70-F70</f>
        <v>0</v>
      </c>
    </row>
    <row r="71" spans="1:9" x14ac:dyDescent="0.2">
      <c r="A71" s="5"/>
      <c r="B71" s="11" t="s">
        <v>119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f t="shared" si="15"/>
        <v>0</v>
      </c>
    </row>
    <row r="72" spans="1:9" x14ac:dyDescent="0.2">
      <c r="A72" s="5"/>
      <c r="B72" s="11" t="s">
        <v>120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f t="shared" si="15"/>
        <v>0</v>
      </c>
    </row>
    <row r="73" spans="1:9" x14ac:dyDescent="0.2">
      <c r="A73" s="5"/>
      <c r="B73" s="11" t="s">
        <v>121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f t="shared" si="15"/>
        <v>0</v>
      </c>
    </row>
    <row r="74" spans="1:9" x14ac:dyDescent="0.2">
      <c r="A74" s="5"/>
      <c r="B74" s="11" t="s">
        <v>122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f t="shared" si="15"/>
        <v>0</v>
      </c>
    </row>
    <row r="75" spans="1:9" x14ac:dyDescent="0.2">
      <c r="A75" s="5"/>
      <c r="B75" s="11" t="s">
        <v>123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f t="shared" si="15"/>
        <v>0</v>
      </c>
    </row>
    <row r="76" spans="1:9" x14ac:dyDescent="0.2">
      <c r="A76" s="6"/>
      <c r="B76" s="12" t="s">
        <v>124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f t="shared" si="15"/>
        <v>0</v>
      </c>
    </row>
    <row r="77" spans="1:9" x14ac:dyDescent="0.2">
      <c r="A77" s="8"/>
      <c r="B77" s="13" t="s">
        <v>53</v>
      </c>
      <c r="C77" s="49">
        <f>C69+C53+C43+C33+C23+C13+C5</f>
        <v>4144474737.7700014</v>
      </c>
      <c r="D77" s="49">
        <f>D69+D53+D43+D33+D23+D13+D5+D57</f>
        <v>64185093.10999912</v>
      </c>
      <c r="E77" s="49">
        <f>E69+E53+E43+E33+E23+E13+E5+E57</f>
        <v>4208659830.8800001</v>
      </c>
      <c r="F77" s="49">
        <f>F69+F53+F43+F33+F23+F13+F5+F57</f>
        <v>2420078991.329999</v>
      </c>
      <c r="G77" s="49">
        <f t="shared" ref="G77" si="16">G69+G53+G43+G33+G23+G13+G5+G57</f>
        <v>2269916523.2799997</v>
      </c>
      <c r="H77" s="49">
        <f>H69+H53+H43+H33+H23+H13+H5+H57</f>
        <v>1788580839.5500016</v>
      </c>
      <c r="I77" s="51"/>
    </row>
    <row r="78" spans="1:9" x14ac:dyDescent="0.2">
      <c r="C78" s="52"/>
      <c r="D78" s="52"/>
      <c r="E78" s="52"/>
      <c r="F78" s="52"/>
      <c r="G78" s="52"/>
      <c r="H78" s="52"/>
    </row>
    <row r="79" spans="1:9" x14ac:dyDescent="0.2">
      <c r="C79" s="52"/>
      <c r="E79" s="52"/>
      <c r="F79" s="52"/>
      <c r="G79" s="52"/>
      <c r="H79" s="52"/>
      <c r="I79" s="51"/>
    </row>
    <row r="80" spans="1:9" x14ac:dyDescent="0.2">
      <c r="C80" s="52"/>
      <c r="D80" s="52"/>
      <c r="E80" s="52"/>
      <c r="F80" s="52"/>
      <c r="G80" s="52"/>
      <c r="H80" s="52"/>
    </row>
    <row r="81" spans="3:8" x14ac:dyDescent="0.2">
      <c r="C81" s="52"/>
      <c r="D81" s="52"/>
      <c r="E81" s="52"/>
      <c r="F81" s="52"/>
      <c r="G81" s="52"/>
      <c r="H81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showGridLines="0" workbookViewId="0">
      <selection activeCell="C14" sqref="C14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58" t="s">
        <v>135</v>
      </c>
      <c r="B1" s="59"/>
      <c r="C1" s="59"/>
      <c r="D1" s="59"/>
      <c r="E1" s="59"/>
      <c r="F1" s="59"/>
      <c r="G1" s="59"/>
      <c r="H1" s="60"/>
    </row>
    <row r="2" spans="1:10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10" ht="24.95" customHeight="1" x14ac:dyDescent="0.2">
      <c r="A3" s="65"/>
      <c r="B3" s="66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2"/>
    </row>
    <row r="4" spans="1:10" x14ac:dyDescent="0.2">
      <c r="A4" s="67"/>
      <c r="B4" s="68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7"/>
      <c r="C5" s="55"/>
      <c r="D5" s="55"/>
      <c r="E5" s="55"/>
      <c r="F5" s="55"/>
      <c r="G5" s="55"/>
      <c r="H5" s="55"/>
    </row>
    <row r="6" spans="1:10" x14ac:dyDescent="0.2">
      <c r="A6" s="5"/>
      <c r="B6" s="17" t="s">
        <v>0</v>
      </c>
      <c r="C6" s="50">
        <v>3063696040.6699877</v>
      </c>
      <c r="D6" s="50">
        <v>583378796.39999998</v>
      </c>
      <c r="E6" s="50">
        <v>3647074837.0700002</v>
      </c>
      <c r="F6" s="50">
        <v>2274385372.4900069</v>
      </c>
      <c r="G6" s="50">
        <v>2128658498.7800002</v>
      </c>
      <c r="H6" s="50">
        <f>E6-F6</f>
        <v>1372689464.5799932</v>
      </c>
      <c r="J6" s="51"/>
    </row>
    <row r="7" spans="1:10" x14ac:dyDescent="0.2">
      <c r="A7" s="5"/>
      <c r="B7" s="17"/>
      <c r="C7" s="50"/>
      <c r="D7" s="50"/>
      <c r="E7" s="50"/>
      <c r="F7" s="50"/>
      <c r="G7" s="50"/>
      <c r="H7" s="50"/>
      <c r="J7" s="51"/>
    </row>
    <row r="8" spans="1:10" x14ac:dyDescent="0.2">
      <c r="A8" s="5"/>
      <c r="B8" s="17" t="s">
        <v>1</v>
      </c>
      <c r="C8" s="50">
        <v>739608172.38</v>
      </c>
      <c r="D8" s="50">
        <v>-178023178.56999999</v>
      </c>
      <c r="E8" s="50">
        <v>561584993.81000018</v>
      </c>
      <c r="F8" s="50">
        <v>145693618.83999982</v>
      </c>
      <c r="G8" s="50">
        <v>141258024.49999988</v>
      </c>
      <c r="H8" s="50">
        <f>E8-F8</f>
        <v>415891374.97000039</v>
      </c>
      <c r="J8" s="51"/>
    </row>
    <row r="9" spans="1:10" x14ac:dyDescent="0.2">
      <c r="A9" s="5"/>
      <c r="B9" s="17"/>
      <c r="C9" s="50"/>
      <c r="D9" s="50"/>
      <c r="E9" s="50"/>
      <c r="F9" s="50"/>
      <c r="G9" s="50"/>
      <c r="H9" s="50"/>
      <c r="J9" s="51"/>
    </row>
    <row r="10" spans="1:10" x14ac:dyDescent="0.2">
      <c r="A10" s="5"/>
      <c r="B10" s="17" t="s">
        <v>2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f>E10-F10</f>
        <v>0</v>
      </c>
      <c r="J10" s="51"/>
    </row>
    <row r="11" spans="1:10" x14ac:dyDescent="0.2">
      <c r="A11" s="5"/>
      <c r="B11" s="17"/>
      <c r="C11" s="50"/>
      <c r="D11" s="50"/>
      <c r="E11" s="50"/>
      <c r="F11" s="50"/>
      <c r="G11" s="50"/>
      <c r="H11" s="50"/>
      <c r="J11" s="51"/>
    </row>
    <row r="12" spans="1:10" x14ac:dyDescent="0.2">
      <c r="A12" s="5"/>
      <c r="B12" s="17" t="s">
        <v>41</v>
      </c>
      <c r="C12" s="50">
        <v>341170524.72000003</v>
      </c>
      <c r="D12" s="50">
        <v>-341170524.72000003</v>
      </c>
      <c r="E12" s="50">
        <f t="shared" ref="E12:E14" si="0">C12+D12</f>
        <v>0</v>
      </c>
      <c r="F12" s="50">
        <v>0</v>
      </c>
      <c r="G12" s="50">
        <v>0</v>
      </c>
      <c r="H12" s="50">
        <f>E12-F12</f>
        <v>0</v>
      </c>
      <c r="J12" s="51"/>
    </row>
    <row r="13" spans="1:10" x14ac:dyDescent="0.2">
      <c r="A13" s="5"/>
      <c r="B13" s="17"/>
      <c r="C13" s="50"/>
      <c r="D13" s="50"/>
      <c r="E13" s="50"/>
      <c r="F13" s="50"/>
      <c r="G13" s="50"/>
      <c r="H13" s="50"/>
      <c r="J13" s="51"/>
    </row>
    <row r="14" spans="1:10" x14ac:dyDescent="0.2">
      <c r="A14" s="5"/>
      <c r="B14" s="17" t="s">
        <v>38</v>
      </c>
      <c r="C14" s="50">
        <v>0</v>
      </c>
      <c r="D14" s="50">
        <v>0</v>
      </c>
      <c r="E14" s="50">
        <f t="shared" si="0"/>
        <v>0</v>
      </c>
      <c r="F14" s="50">
        <v>0</v>
      </c>
      <c r="G14" s="50">
        <v>0</v>
      </c>
      <c r="H14" s="50">
        <f>E14-F14</f>
        <v>0</v>
      </c>
      <c r="J14" s="51"/>
    </row>
    <row r="15" spans="1:10" x14ac:dyDescent="0.2">
      <c r="A15" s="6"/>
      <c r="B15" s="18"/>
      <c r="C15" s="54"/>
      <c r="D15" s="54"/>
      <c r="E15" s="54"/>
      <c r="F15" s="54"/>
      <c r="G15" s="54"/>
      <c r="H15" s="54"/>
      <c r="J15" s="51"/>
    </row>
    <row r="16" spans="1:10" x14ac:dyDescent="0.2">
      <c r="A16" s="19"/>
      <c r="B16" s="13" t="s">
        <v>53</v>
      </c>
      <c r="C16" s="56">
        <f>SUM(C6:C15)</f>
        <v>4144474737.7699881</v>
      </c>
      <c r="D16" s="56">
        <f>SUM(D6:D15)</f>
        <v>64185093.109999955</v>
      </c>
      <c r="E16" s="56">
        <f t="shared" ref="E16:H16" si="1">SUM(E6:E15)</f>
        <v>4208659830.8800001</v>
      </c>
      <c r="F16" s="56">
        <f t="shared" si="1"/>
        <v>2420078991.3300066</v>
      </c>
      <c r="G16" s="56">
        <f>SUM(G6:G15)</f>
        <v>2269916523.2800002</v>
      </c>
      <c r="H16" s="56">
        <f t="shared" si="1"/>
        <v>1788580839.5499935</v>
      </c>
    </row>
    <row r="20" spans="3:8" x14ac:dyDescent="0.2">
      <c r="C20" s="52"/>
      <c r="D20" s="52"/>
      <c r="E20" s="52"/>
      <c r="F20" s="52"/>
      <c r="G20" s="52"/>
      <c r="H20" s="52"/>
    </row>
    <row r="21" spans="3:8" x14ac:dyDescent="0.2">
      <c r="C21" s="52"/>
      <c r="D21" s="52"/>
      <c r="E21" s="52"/>
      <c r="F21" s="52"/>
      <c r="G21" s="52"/>
    </row>
    <row r="24" spans="3:8" x14ac:dyDescent="0.2">
      <c r="C24" s="51"/>
      <c r="D24" s="51"/>
    </row>
    <row r="28" spans="3:8" x14ac:dyDescent="0.2">
      <c r="E28" s="52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abSelected="1" workbookViewId="0">
      <selection activeCell="C5" sqref="C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8" t="s">
        <v>136</v>
      </c>
      <c r="B1" s="59"/>
      <c r="C1" s="59"/>
      <c r="D1" s="59"/>
      <c r="E1" s="59"/>
      <c r="F1" s="59"/>
      <c r="G1" s="59"/>
      <c r="H1" s="60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63" t="s">
        <v>54</v>
      </c>
      <c r="B3" s="64"/>
      <c r="C3" s="58" t="s">
        <v>60</v>
      </c>
      <c r="D3" s="59"/>
      <c r="E3" s="59"/>
      <c r="F3" s="59"/>
      <c r="G3" s="60"/>
      <c r="H3" s="61" t="s">
        <v>59</v>
      </c>
    </row>
    <row r="4" spans="1:8" ht="24.95" customHeight="1" x14ac:dyDescent="0.2">
      <c r="A4" s="65"/>
      <c r="B4" s="66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2"/>
    </row>
    <row r="5" spans="1:8" x14ac:dyDescent="0.2">
      <c r="A5" s="67"/>
      <c r="B5" s="68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6"/>
      <c r="B6" s="22"/>
      <c r="C6" s="34"/>
      <c r="D6" s="34"/>
      <c r="E6" s="34"/>
      <c r="F6" s="34"/>
      <c r="G6" s="34"/>
      <c r="H6" s="34"/>
    </row>
    <row r="7" spans="1:8" x14ac:dyDescent="0.2">
      <c r="A7" s="4" t="s">
        <v>128</v>
      </c>
      <c r="B7" s="20"/>
      <c r="C7" s="15">
        <v>2206527542.5899982</v>
      </c>
      <c r="D7" s="15">
        <v>-542594856.34000003</v>
      </c>
      <c r="E7" s="15">
        <v>1663932686.25</v>
      </c>
      <c r="F7" s="15">
        <v>787838494.65000093</v>
      </c>
      <c r="G7" s="15">
        <v>740694411.09000087</v>
      </c>
      <c r="H7" s="15">
        <f>E7-F7</f>
        <v>876094191.59999907</v>
      </c>
    </row>
    <row r="8" spans="1:8" x14ac:dyDescent="0.2">
      <c r="A8" s="4" t="s">
        <v>129</v>
      </c>
      <c r="B8" s="20"/>
      <c r="C8" s="15">
        <v>771636152.88999891</v>
      </c>
      <c r="D8" s="15">
        <v>167260787.06</v>
      </c>
      <c r="E8" s="15">
        <v>938896939.94999969</v>
      </c>
      <c r="F8" s="15">
        <v>674781912.50999904</v>
      </c>
      <c r="G8" s="15">
        <v>631909580.90999961</v>
      </c>
      <c r="H8" s="15">
        <f t="shared" ref="H8:H12" si="0">E8-F8</f>
        <v>264115027.44000065</v>
      </c>
    </row>
    <row r="9" spans="1:8" x14ac:dyDescent="0.2">
      <c r="A9" s="4" t="s">
        <v>130</v>
      </c>
      <c r="B9" s="20"/>
      <c r="C9" s="15">
        <v>334713216.50999969</v>
      </c>
      <c r="D9" s="15">
        <v>168176002.27000001</v>
      </c>
      <c r="E9" s="15">
        <v>502889218.78000003</v>
      </c>
      <c r="F9" s="15">
        <v>275871712.13000005</v>
      </c>
      <c r="G9" s="15">
        <v>258771954.58999991</v>
      </c>
      <c r="H9" s="15">
        <f t="shared" si="0"/>
        <v>227017506.64999998</v>
      </c>
    </row>
    <row r="10" spans="1:8" x14ac:dyDescent="0.2">
      <c r="A10" s="4" t="s">
        <v>131</v>
      </c>
      <c r="B10" s="20"/>
      <c r="C10" s="15">
        <v>284974017.90000027</v>
      </c>
      <c r="D10" s="15">
        <v>141469677.53000033</v>
      </c>
      <c r="E10" s="15">
        <v>426443695.4300006</v>
      </c>
      <c r="F10" s="15">
        <v>255084952.8000001</v>
      </c>
      <c r="G10" s="15">
        <v>238736814.66000015</v>
      </c>
      <c r="H10" s="15">
        <f t="shared" si="0"/>
        <v>171358742.6300005</v>
      </c>
    </row>
    <row r="11" spans="1:8" x14ac:dyDescent="0.2">
      <c r="A11" s="4" t="s">
        <v>132</v>
      </c>
      <c r="B11" s="20"/>
      <c r="C11" s="15">
        <v>183149742.09000015</v>
      </c>
      <c r="D11" s="15">
        <v>54066177.469999999</v>
      </c>
      <c r="E11" s="15">
        <v>237215919.5599997</v>
      </c>
      <c r="F11" s="15">
        <v>152386886.08999994</v>
      </c>
      <c r="G11" s="15">
        <v>144374786.79999986</v>
      </c>
      <c r="H11" s="15">
        <f t="shared" si="0"/>
        <v>84829033.46999976</v>
      </c>
    </row>
    <row r="12" spans="1:8" x14ac:dyDescent="0.2">
      <c r="A12" s="4" t="s">
        <v>133</v>
      </c>
      <c r="B12" s="20"/>
      <c r="C12" s="15">
        <v>363474065.78999966</v>
      </c>
      <c r="D12" s="15">
        <v>75807305.120000005</v>
      </c>
      <c r="E12" s="15">
        <v>439281370.91000009</v>
      </c>
      <c r="F12" s="15">
        <v>274115033.1500001</v>
      </c>
      <c r="G12" s="15">
        <v>255428975.23000017</v>
      </c>
      <c r="H12" s="15">
        <f t="shared" si="0"/>
        <v>165166337.75999999</v>
      </c>
    </row>
    <row r="13" spans="1:8" x14ac:dyDescent="0.2">
      <c r="A13" s="4"/>
      <c r="B13" s="20"/>
      <c r="C13" s="15"/>
      <c r="D13" s="15"/>
      <c r="E13" s="15"/>
      <c r="F13" s="15"/>
      <c r="G13" s="15"/>
      <c r="H13" s="15"/>
    </row>
    <row r="14" spans="1:8" x14ac:dyDescent="0.2">
      <c r="A14" s="4"/>
      <c r="B14" s="20"/>
      <c r="C14" s="15"/>
      <c r="D14" s="15"/>
      <c r="E14" s="15"/>
      <c r="F14" s="15"/>
      <c r="G14" s="15"/>
      <c r="H14" s="15"/>
    </row>
    <row r="15" spans="1:8" x14ac:dyDescent="0.2">
      <c r="A15" s="4"/>
      <c r="B15" s="23"/>
      <c r="C15" s="16"/>
      <c r="D15" s="16"/>
      <c r="E15" s="16"/>
      <c r="F15" s="16"/>
      <c r="G15" s="16"/>
      <c r="H15" s="16"/>
    </row>
    <row r="16" spans="1:8" x14ac:dyDescent="0.2">
      <c r="A16" s="24"/>
      <c r="B16" s="45" t="s">
        <v>53</v>
      </c>
      <c r="C16" s="21">
        <f>SUM(C7:C15)</f>
        <v>4144474737.7699966</v>
      </c>
      <c r="D16" s="21">
        <f t="shared" ref="D16:H16" si="1">SUM(D7:D15)</f>
        <v>64185093.110000312</v>
      </c>
      <c r="E16" s="21">
        <f t="shared" si="1"/>
        <v>4208659830.8800001</v>
      </c>
      <c r="F16" s="21">
        <f t="shared" si="1"/>
        <v>2420078991.3299999</v>
      </c>
      <c r="G16" s="21">
        <f t="shared" si="1"/>
        <v>2269916523.2800007</v>
      </c>
      <c r="H16" s="21">
        <f t="shared" si="1"/>
        <v>1788580839.55</v>
      </c>
    </row>
    <row r="19" spans="1:8" ht="45" customHeight="1" x14ac:dyDescent="0.2">
      <c r="A19" s="58" t="s">
        <v>139</v>
      </c>
      <c r="B19" s="59"/>
      <c r="C19" s="59"/>
      <c r="D19" s="59"/>
      <c r="E19" s="59"/>
      <c r="F19" s="59"/>
      <c r="G19" s="59"/>
      <c r="H19" s="60"/>
    </row>
    <row r="21" spans="1:8" x14ac:dyDescent="0.2">
      <c r="A21" s="63" t="s">
        <v>54</v>
      </c>
      <c r="B21" s="64"/>
      <c r="C21" s="58" t="s">
        <v>60</v>
      </c>
      <c r="D21" s="59"/>
      <c r="E21" s="59"/>
      <c r="F21" s="59"/>
      <c r="G21" s="60"/>
      <c r="H21" s="61" t="s">
        <v>59</v>
      </c>
    </row>
    <row r="22" spans="1:8" ht="22.5" x14ac:dyDescent="0.2">
      <c r="A22" s="65"/>
      <c r="B22" s="66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2"/>
    </row>
    <row r="23" spans="1:8" x14ac:dyDescent="0.2">
      <c r="A23" s="67"/>
      <c r="B23" s="68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/>
      <c r="D25" s="32"/>
      <c r="E25" s="32"/>
      <c r="F25" s="32"/>
      <c r="G25" s="32"/>
      <c r="H25" s="32"/>
    </row>
    <row r="26" spans="1:8" x14ac:dyDescent="0.2">
      <c r="A26" s="4" t="s">
        <v>9</v>
      </c>
      <c r="B26" s="2"/>
      <c r="C26" s="32"/>
      <c r="D26" s="32"/>
      <c r="E26" s="32"/>
      <c r="F26" s="32"/>
      <c r="G26" s="32"/>
      <c r="H26" s="32"/>
    </row>
    <row r="27" spans="1:8" x14ac:dyDescent="0.2">
      <c r="A27" s="4" t="s">
        <v>10</v>
      </c>
      <c r="B27" s="2"/>
      <c r="C27" s="32"/>
      <c r="D27" s="32"/>
      <c r="E27" s="32"/>
      <c r="F27" s="32"/>
      <c r="G27" s="32"/>
      <c r="H27" s="32"/>
    </row>
    <row r="28" spans="1:8" x14ac:dyDescent="0.2">
      <c r="A28" s="4" t="s">
        <v>11</v>
      </c>
      <c r="B28" s="2"/>
      <c r="C28" s="32">
        <v>4144474737.7699966</v>
      </c>
      <c r="D28" s="32">
        <v>64185093.110000312</v>
      </c>
      <c r="E28" s="32">
        <v>4208659830.8800001</v>
      </c>
      <c r="F28" s="32">
        <v>2420078991.3299999</v>
      </c>
      <c r="G28" s="32">
        <v>2269916523.2800007</v>
      </c>
      <c r="H28" s="32">
        <f>E28-F28</f>
        <v>1788580839.5500002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53</v>
      </c>
      <c r="C30" s="21">
        <v>4144474737.7699966</v>
      </c>
      <c r="D30" s="21">
        <v>64185093.110000312</v>
      </c>
      <c r="E30" s="21">
        <v>4208659830.8800001</v>
      </c>
      <c r="F30" s="21">
        <v>2420078991.3299999</v>
      </c>
      <c r="G30" s="21">
        <v>2269916523.2800007</v>
      </c>
      <c r="H30" s="21">
        <v>1788580839.5500002</v>
      </c>
    </row>
    <row r="33" spans="1:8" ht="45" customHeight="1" x14ac:dyDescent="0.2">
      <c r="A33" s="58" t="s">
        <v>137</v>
      </c>
      <c r="B33" s="59"/>
      <c r="C33" s="59"/>
      <c r="D33" s="59"/>
      <c r="E33" s="59"/>
      <c r="F33" s="59"/>
      <c r="G33" s="59"/>
      <c r="H33" s="60"/>
    </row>
    <row r="34" spans="1:8" x14ac:dyDescent="0.2">
      <c r="A34" s="63" t="s">
        <v>54</v>
      </c>
      <c r="B34" s="64"/>
      <c r="C34" s="58" t="s">
        <v>60</v>
      </c>
      <c r="D34" s="59"/>
      <c r="E34" s="59"/>
      <c r="F34" s="59"/>
      <c r="G34" s="60"/>
      <c r="H34" s="61" t="s">
        <v>59</v>
      </c>
    </row>
    <row r="35" spans="1:8" ht="22.5" x14ac:dyDescent="0.2">
      <c r="A35" s="65"/>
      <c r="B35" s="66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2"/>
    </row>
    <row r="36" spans="1:8" x14ac:dyDescent="0.2">
      <c r="A36" s="67"/>
      <c r="B36" s="68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13</v>
      </c>
      <c r="C38" s="32"/>
      <c r="D38" s="32"/>
      <c r="E38" s="32"/>
      <c r="F38" s="32"/>
      <c r="G38" s="32"/>
      <c r="H38" s="32"/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12</v>
      </c>
      <c r="C40" s="32"/>
      <c r="D40" s="32"/>
      <c r="E40" s="32"/>
      <c r="F40" s="32"/>
      <c r="G40" s="32"/>
      <c r="H40" s="32"/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14</v>
      </c>
      <c r="C42" s="32"/>
      <c r="D42" s="32"/>
      <c r="E42" s="32"/>
      <c r="F42" s="32"/>
      <c r="G42" s="32"/>
      <c r="H42" s="32"/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26</v>
      </c>
      <c r="C44" s="32"/>
      <c r="D44" s="32"/>
      <c r="E44" s="32"/>
      <c r="F44" s="32"/>
      <c r="G44" s="32"/>
      <c r="H44" s="32"/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27</v>
      </c>
      <c r="C46" s="32"/>
      <c r="D46" s="32"/>
      <c r="E46" s="32"/>
      <c r="F46" s="32"/>
      <c r="G46" s="32"/>
      <c r="H46" s="32"/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34</v>
      </c>
      <c r="C48" s="32"/>
      <c r="D48" s="32"/>
      <c r="E48" s="32"/>
      <c r="F48" s="32"/>
      <c r="G48" s="32"/>
      <c r="H48" s="32"/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15</v>
      </c>
      <c r="C50" s="32"/>
      <c r="D50" s="32"/>
      <c r="E50" s="32"/>
      <c r="F50" s="32"/>
      <c r="G50" s="32"/>
      <c r="H50" s="32"/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53</v>
      </c>
      <c r="C52" s="21"/>
      <c r="D52" s="21"/>
      <c r="E52" s="21"/>
      <c r="F52" s="21"/>
      <c r="G52" s="21"/>
      <c r="H52" s="21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18" workbookViewId="0">
      <selection activeCell="C45" sqref="C45:H4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8" t="s">
        <v>138</v>
      </c>
      <c r="B1" s="59"/>
      <c r="C1" s="59"/>
      <c r="D1" s="59"/>
      <c r="E1" s="59"/>
      <c r="F1" s="59"/>
      <c r="G1" s="59"/>
      <c r="H1" s="60"/>
    </row>
    <row r="2" spans="1:8" x14ac:dyDescent="0.2">
      <c r="A2" s="63" t="s">
        <v>54</v>
      </c>
      <c r="B2" s="64"/>
      <c r="C2" s="58" t="s">
        <v>60</v>
      </c>
      <c r="D2" s="59"/>
      <c r="E2" s="59"/>
      <c r="F2" s="59"/>
      <c r="G2" s="60"/>
      <c r="H2" s="61" t="s">
        <v>59</v>
      </c>
    </row>
    <row r="3" spans="1:8" ht="24.95" customHeight="1" x14ac:dyDescent="0.2">
      <c r="A3" s="65"/>
      <c r="B3" s="66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2"/>
    </row>
    <row r="4" spans="1:8" x14ac:dyDescent="0.2">
      <c r="A4" s="67"/>
      <c r="B4" s="68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2"/>
      <c r="B5" s="43"/>
      <c r="C5" s="14"/>
      <c r="D5" s="14"/>
      <c r="E5" s="14"/>
      <c r="F5" s="14"/>
      <c r="G5" s="14"/>
      <c r="H5" s="14"/>
    </row>
    <row r="6" spans="1:8" x14ac:dyDescent="0.2">
      <c r="A6" s="39" t="s">
        <v>16</v>
      </c>
      <c r="B6" s="37"/>
      <c r="C6" s="15">
        <f>SUM(C7:C14)</f>
        <v>0</v>
      </c>
      <c r="D6" s="15">
        <f t="shared" ref="D6:H6" si="0">SUM(D7:D14)</f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6"/>
      <c r="B7" s="40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6"/>
      <c r="B8" s="40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f t="shared" ref="H8:H14" si="1">E8-F8</f>
        <v>0</v>
      </c>
    </row>
    <row r="9" spans="1:8" x14ac:dyDescent="0.2">
      <c r="A9" s="36"/>
      <c r="B9" s="40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36"/>
      <c r="B10" s="40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36"/>
      <c r="B11" s="40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36"/>
      <c r="B12" s="40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36"/>
      <c r="B13" s="40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36"/>
      <c r="B14" s="40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f t="shared" si="1"/>
        <v>0</v>
      </c>
    </row>
    <row r="15" spans="1:8" x14ac:dyDescent="0.2">
      <c r="A15" s="38"/>
      <c r="B15" s="40"/>
      <c r="C15" s="15"/>
      <c r="D15" s="15"/>
      <c r="E15" s="15"/>
      <c r="F15" s="15"/>
      <c r="G15" s="15"/>
      <c r="H15" s="15"/>
    </row>
    <row r="16" spans="1:8" x14ac:dyDescent="0.2">
      <c r="A16" s="39" t="s">
        <v>20</v>
      </c>
      <c r="B16" s="41"/>
      <c r="C16" s="15">
        <f>SUM(C17:C23)</f>
        <v>3618250691.4699888</v>
      </c>
      <c r="D16" s="15">
        <f t="shared" ref="D16:H16" si="2">SUM(D17:D23)</f>
        <v>46989313.159999996</v>
      </c>
      <c r="E16" s="15">
        <f t="shared" si="2"/>
        <v>3665240004.6300001</v>
      </c>
      <c r="F16" s="15">
        <f t="shared" si="2"/>
        <v>2259255106.3800011</v>
      </c>
      <c r="G16" s="15">
        <f t="shared" si="2"/>
        <v>2119413424.3599951</v>
      </c>
      <c r="H16" s="15">
        <f t="shared" si="2"/>
        <v>1405984898.249999</v>
      </c>
    </row>
    <row r="17" spans="1:8" x14ac:dyDescent="0.2">
      <c r="A17" s="36"/>
      <c r="B17" s="40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f t="shared" ref="H17:H23" si="3">E17-F17</f>
        <v>0</v>
      </c>
    </row>
    <row r="18" spans="1:8" x14ac:dyDescent="0.2">
      <c r="A18" s="36"/>
      <c r="B18" s="40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f t="shared" si="3"/>
        <v>0</v>
      </c>
    </row>
    <row r="19" spans="1:8" x14ac:dyDescent="0.2">
      <c r="A19" s="36"/>
      <c r="B19" s="40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f t="shared" si="3"/>
        <v>0</v>
      </c>
    </row>
    <row r="20" spans="1:8" x14ac:dyDescent="0.2">
      <c r="A20" s="36"/>
      <c r="B20" s="40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f t="shared" si="3"/>
        <v>0</v>
      </c>
    </row>
    <row r="21" spans="1:8" x14ac:dyDescent="0.2">
      <c r="A21" s="36"/>
      <c r="B21" s="40" t="s">
        <v>47</v>
      </c>
      <c r="C21" s="15">
        <v>3618250691.4699888</v>
      </c>
      <c r="D21" s="15">
        <v>46989313.159999996</v>
      </c>
      <c r="E21" s="15">
        <v>3665240004.6300001</v>
      </c>
      <c r="F21" s="15">
        <v>2259255106.3800011</v>
      </c>
      <c r="G21" s="15">
        <v>2119413424.3599951</v>
      </c>
      <c r="H21" s="15">
        <f t="shared" si="3"/>
        <v>1405984898.249999</v>
      </c>
    </row>
    <row r="22" spans="1:8" x14ac:dyDescent="0.2">
      <c r="A22" s="36"/>
      <c r="B22" s="40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f t="shared" si="3"/>
        <v>0</v>
      </c>
    </row>
    <row r="23" spans="1:8" x14ac:dyDescent="0.2">
      <c r="A23" s="36"/>
      <c r="B23" s="40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f t="shared" si="3"/>
        <v>0</v>
      </c>
    </row>
    <row r="24" spans="1:8" x14ac:dyDescent="0.2">
      <c r="A24" s="38"/>
      <c r="B24" s="40"/>
      <c r="C24" s="15"/>
      <c r="D24" s="15"/>
      <c r="E24" s="15"/>
      <c r="F24" s="15"/>
      <c r="G24" s="15"/>
      <c r="H24" s="15"/>
    </row>
    <row r="25" spans="1:8" x14ac:dyDescent="0.2">
      <c r="A25" s="39" t="s">
        <v>49</v>
      </c>
      <c r="B25" s="41"/>
      <c r="C25" s="15">
        <f>SUM(C26:C34)</f>
        <v>526224046.29999942</v>
      </c>
      <c r="D25" s="15">
        <f t="shared" ref="D25:H25" si="4">SUM(D26:D34)</f>
        <v>17195779.949999999</v>
      </c>
      <c r="E25" s="15">
        <f t="shared" si="4"/>
        <v>543419826.25000083</v>
      </c>
      <c r="F25" s="15">
        <f t="shared" si="4"/>
        <v>160823884.95000002</v>
      </c>
      <c r="G25" s="15">
        <f t="shared" si="4"/>
        <v>150503098.91999996</v>
      </c>
      <c r="H25" s="15">
        <f t="shared" si="4"/>
        <v>382595941.30000079</v>
      </c>
    </row>
    <row r="26" spans="1:8" x14ac:dyDescent="0.2">
      <c r="A26" s="36"/>
      <c r="B26" s="40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f t="shared" ref="H26:H34" si="5">E26-F26</f>
        <v>0</v>
      </c>
    </row>
    <row r="27" spans="1:8" x14ac:dyDescent="0.2">
      <c r="A27" s="36"/>
      <c r="B27" s="40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f t="shared" si="5"/>
        <v>0</v>
      </c>
    </row>
    <row r="28" spans="1:8" x14ac:dyDescent="0.2">
      <c r="A28" s="36"/>
      <c r="B28" s="40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f t="shared" si="5"/>
        <v>0</v>
      </c>
    </row>
    <row r="29" spans="1:8" x14ac:dyDescent="0.2">
      <c r="A29" s="36"/>
      <c r="B29" s="40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f t="shared" si="5"/>
        <v>0</v>
      </c>
    </row>
    <row r="30" spans="1:8" x14ac:dyDescent="0.2">
      <c r="A30" s="36"/>
      <c r="B30" s="40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f t="shared" si="5"/>
        <v>0</v>
      </c>
    </row>
    <row r="31" spans="1:8" x14ac:dyDescent="0.2">
      <c r="A31" s="36"/>
      <c r="B31" s="40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f t="shared" si="5"/>
        <v>0</v>
      </c>
    </row>
    <row r="32" spans="1:8" x14ac:dyDescent="0.2">
      <c r="A32" s="36"/>
      <c r="B32" s="40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f t="shared" si="5"/>
        <v>0</v>
      </c>
    </row>
    <row r="33" spans="1:8" x14ac:dyDescent="0.2">
      <c r="A33" s="36"/>
      <c r="B33" s="40" t="s">
        <v>51</v>
      </c>
      <c r="C33" s="15">
        <v>526224046.29999942</v>
      </c>
      <c r="D33" s="15">
        <v>17195779.949999999</v>
      </c>
      <c r="E33" s="15">
        <v>543419826.25000083</v>
      </c>
      <c r="F33" s="15">
        <v>160823884.95000002</v>
      </c>
      <c r="G33" s="15">
        <v>150503098.91999996</v>
      </c>
      <c r="H33" s="15">
        <f>E33-F33</f>
        <v>382595941.30000079</v>
      </c>
    </row>
    <row r="34" spans="1:8" x14ac:dyDescent="0.2">
      <c r="A34" s="36"/>
      <c r="B34" s="40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5"/>
        <v>0</v>
      </c>
    </row>
    <row r="35" spans="1:8" x14ac:dyDescent="0.2">
      <c r="A35" s="38"/>
      <c r="B35" s="40"/>
      <c r="C35" s="15"/>
      <c r="D35" s="15"/>
      <c r="E35" s="15"/>
      <c r="F35" s="15"/>
      <c r="G35" s="15"/>
      <c r="H35" s="15"/>
    </row>
    <row r="36" spans="1:8" x14ac:dyDescent="0.2">
      <c r="A36" s="39" t="s">
        <v>32</v>
      </c>
      <c r="B36" s="41"/>
      <c r="C36" s="15">
        <f>SUM(C37:C40)</f>
        <v>0</v>
      </c>
      <c r="D36" s="15">
        <f t="shared" ref="D36:H36" si="6">SUM(D37:D40)</f>
        <v>0</v>
      </c>
      <c r="E36" s="15">
        <f t="shared" si="6"/>
        <v>0</v>
      </c>
      <c r="F36" s="15">
        <f t="shared" si="6"/>
        <v>0</v>
      </c>
      <c r="G36" s="15">
        <f t="shared" si="6"/>
        <v>0</v>
      </c>
      <c r="H36" s="15">
        <f t="shared" si="6"/>
        <v>0</v>
      </c>
    </row>
    <row r="37" spans="1:8" x14ac:dyDescent="0.2">
      <c r="A37" s="36"/>
      <c r="B37" s="40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f t="shared" ref="H37:H40" si="7">E37-F37</f>
        <v>0</v>
      </c>
    </row>
    <row r="38" spans="1:8" ht="22.5" x14ac:dyDescent="0.2">
      <c r="A38" s="36"/>
      <c r="B38" s="40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7"/>
        <v>0</v>
      </c>
    </row>
    <row r="39" spans="1:8" x14ac:dyDescent="0.2">
      <c r="A39" s="36"/>
      <c r="B39" s="40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7"/>
        <v>0</v>
      </c>
    </row>
    <row r="40" spans="1:8" x14ac:dyDescent="0.2">
      <c r="A40" s="36"/>
      <c r="B40" s="40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7"/>
        <v>0</v>
      </c>
    </row>
    <row r="41" spans="1:8" x14ac:dyDescent="0.2">
      <c r="A41" s="38"/>
      <c r="B41" s="40"/>
      <c r="C41" s="15"/>
      <c r="D41" s="15"/>
      <c r="E41" s="15"/>
      <c r="F41" s="15"/>
      <c r="G41" s="15"/>
      <c r="H41" s="15"/>
    </row>
    <row r="42" spans="1:8" x14ac:dyDescent="0.2">
      <c r="A42" s="44"/>
      <c r="B42" s="45" t="s">
        <v>53</v>
      </c>
      <c r="C42" s="21">
        <f>C36+C25+C16+C6</f>
        <v>4144474737.7699881</v>
      </c>
      <c r="D42" s="21">
        <f>D36+D25+D16+D6</f>
        <v>64185093.109999999</v>
      </c>
      <c r="E42" s="21">
        <f t="shared" ref="E42:H42" si="8">E36+E25+E16+E6</f>
        <v>4208659830.8800011</v>
      </c>
      <c r="F42" s="21">
        <f t="shared" si="8"/>
        <v>2420078991.3300009</v>
      </c>
      <c r="G42" s="21">
        <f t="shared" si="8"/>
        <v>2269916523.279995</v>
      </c>
      <c r="H42" s="21">
        <f t="shared" si="8"/>
        <v>1788580839.5499997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57"/>
      <c r="D45" s="57"/>
      <c r="E45" s="57"/>
      <c r="F45" s="57"/>
      <c r="G45" s="57"/>
      <c r="H45" s="5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2018-03-08T21:21:25Z</cp:lastPrinted>
  <dcterms:created xsi:type="dcterms:W3CDTF">2014-02-10T03:37:14Z</dcterms:created>
  <dcterms:modified xsi:type="dcterms:W3CDTF">2019-10-24T18:30:33Z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