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OFICINA\CUENTA PUBLICA\3ER TRIMESTRE 2020\"/>
    </mc:Choice>
  </mc:AlternateContent>
  <xr:revisionPtr revIDLastSave="0" documentId="13_ncr:1_{7A0B0FB0-D4AE-469D-8749-4C8B0980F04C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8" l="1"/>
  <c r="H21" i="5" l="1"/>
  <c r="F16" i="8" l="1"/>
  <c r="H8" i="8"/>
  <c r="H16" i="8" s="1"/>
  <c r="H55" i="6"/>
  <c r="H33" i="5" l="1"/>
  <c r="H37" i="6"/>
  <c r="H49" i="6" l="1"/>
  <c r="H16" i="5" l="1"/>
  <c r="H14" i="8"/>
  <c r="H14" i="6" l="1"/>
  <c r="H44" i="6"/>
  <c r="D69" i="6"/>
  <c r="E69" i="6"/>
  <c r="D36" i="5" l="1"/>
  <c r="E36" i="5"/>
  <c r="H57" i="6"/>
  <c r="H56" i="6"/>
  <c r="H54" i="6"/>
  <c r="H52" i="6"/>
  <c r="H45" i="6"/>
  <c r="H46" i="6"/>
  <c r="H47" i="6"/>
  <c r="H48" i="6"/>
  <c r="H50" i="6"/>
  <c r="H51" i="6"/>
  <c r="H35" i="6"/>
  <c r="H36" i="6"/>
  <c r="H38" i="6"/>
  <c r="H39" i="6"/>
  <c r="H40" i="6"/>
  <c r="H41" i="6"/>
  <c r="H42" i="6"/>
  <c r="H25" i="6"/>
  <c r="H26" i="6"/>
  <c r="H27" i="6"/>
  <c r="H28" i="6"/>
  <c r="H29" i="6"/>
  <c r="H30" i="6"/>
  <c r="H31" i="6"/>
  <c r="H32" i="6"/>
  <c r="H15" i="6"/>
  <c r="H16" i="6"/>
  <c r="H17" i="6"/>
  <c r="H18" i="6"/>
  <c r="H19" i="6"/>
  <c r="H20" i="6"/>
  <c r="H21" i="6"/>
  <c r="H22" i="6"/>
  <c r="H7" i="6"/>
  <c r="H8" i="6"/>
  <c r="H9" i="6"/>
  <c r="H10" i="6"/>
  <c r="H11" i="6"/>
  <c r="H12" i="6"/>
  <c r="H6" i="6"/>
  <c r="F69" i="6"/>
  <c r="G69" i="6"/>
  <c r="H5" i="6" l="1"/>
  <c r="H53" i="6"/>
  <c r="G16" i="8" l="1"/>
  <c r="C53" i="6" l="1"/>
  <c r="D53" i="6"/>
  <c r="E53" i="6"/>
  <c r="F53" i="6"/>
  <c r="G53" i="6"/>
  <c r="C43" i="6"/>
  <c r="D43" i="6"/>
  <c r="E43" i="6"/>
  <c r="F43" i="6"/>
  <c r="G43" i="6"/>
  <c r="C33" i="6"/>
  <c r="D33" i="6"/>
  <c r="E33" i="6"/>
  <c r="F33" i="6"/>
  <c r="G33" i="6"/>
  <c r="C23" i="6"/>
  <c r="D23" i="6"/>
  <c r="E23" i="6"/>
  <c r="F23" i="6"/>
  <c r="G23" i="6"/>
  <c r="D13" i="6"/>
  <c r="E13" i="6"/>
  <c r="F13" i="6"/>
  <c r="G13" i="6"/>
  <c r="C13" i="6"/>
  <c r="C5" i="6"/>
  <c r="D5" i="6"/>
  <c r="F5" i="6"/>
  <c r="G5" i="6"/>
  <c r="E5" i="6"/>
  <c r="C77" i="6" l="1"/>
  <c r="H40" i="5"/>
  <c r="H39" i="5"/>
  <c r="H38" i="5"/>
  <c r="H37" i="5"/>
  <c r="H34" i="5"/>
  <c r="H32" i="5"/>
  <c r="H31" i="5"/>
  <c r="H30" i="5"/>
  <c r="H29" i="5"/>
  <c r="H28" i="5"/>
  <c r="H27" i="5"/>
  <c r="H26" i="5"/>
  <c r="H23" i="5"/>
  <c r="H22" i="5"/>
  <c r="H20" i="5"/>
  <c r="H19" i="5"/>
  <c r="H18" i="5"/>
  <c r="H17" i="5"/>
  <c r="H8" i="5"/>
  <c r="H9" i="5"/>
  <c r="H10" i="5"/>
  <c r="H11" i="5"/>
  <c r="H12" i="5"/>
  <c r="H13" i="5"/>
  <c r="H14" i="5"/>
  <c r="H7" i="5"/>
  <c r="D16" i="4"/>
  <c r="E16" i="4"/>
  <c r="F16" i="4"/>
  <c r="G16" i="4"/>
  <c r="C16" i="4"/>
  <c r="H8" i="4"/>
  <c r="H9" i="4"/>
  <c r="H10" i="4"/>
  <c r="H11" i="4"/>
  <c r="H12" i="4"/>
  <c r="H7" i="4"/>
  <c r="H10" i="8"/>
  <c r="E14" i="8"/>
  <c r="H12" i="8"/>
  <c r="D16" i="8"/>
  <c r="F77" i="6"/>
  <c r="H16" i="4" l="1"/>
  <c r="E77" i="6"/>
  <c r="G77" i="6"/>
  <c r="D77" i="6"/>
  <c r="F36" i="5" l="1"/>
  <c r="G36" i="5"/>
  <c r="H36" i="5"/>
  <c r="C36" i="5"/>
  <c r="D6" i="5"/>
  <c r="E6" i="5"/>
  <c r="F6" i="5"/>
  <c r="G6" i="5"/>
  <c r="H6" i="5"/>
  <c r="C6" i="5"/>
  <c r="D16" i="5"/>
  <c r="E16" i="5"/>
  <c r="F16" i="5"/>
  <c r="G16" i="5"/>
  <c r="C16" i="5"/>
  <c r="D25" i="5"/>
  <c r="E25" i="5"/>
  <c r="F25" i="5"/>
  <c r="G25" i="5"/>
  <c r="H25" i="5"/>
  <c r="C25" i="5"/>
  <c r="E16" i="8"/>
  <c r="C16" i="8"/>
  <c r="H76" i="6"/>
  <c r="H75" i="6"/>
  <c r="H74" i="6"/>
  <c r="H73" i="6"/>
  <c r="H72" i="6"/>
  <c r="H71" i="6"/>
  <c r="H70" i="6"/>
  <c r="H68" i="6"/>
  <c r="H67" i="6"/>
  <c r="H66" i="6"/>
  <c r="H65" i="6"/>
  <c r="H64" i="6"/>
  <c r="H63" i="6"/>
  <c r="H62" i="6"/>
  <c r="H61" i="6"/>
  <c r="H60" i="6"/>
  <c r="H58" i="6"/>
  <c r="H43" i="6"/>
  <c r="H34" i="6"/>
  <c r="H33" i="6" s="1"/>
  <c r="H24" i="6"/>
  <c r="H23" i="6" s="1"/>
  <c r="H13" i="6"/>
  <c r="H77" i="6" l="1"/>
  <c r="D42" i="5"/>
  <c r="H69" i="6"/>
  <c r="C42" i="5"/>
  <c r="G42" i="5"/>
  <c r="H42" i="5"/>
  <c r="F42" i="5"/>
  <c r="E42" i="5"/>
</calcChain>
</file>

<file path=xl/sharedStrings.xml><?xml version="1.0" encoding="utf-8"?>
<sst xmlns="http://schemas.openxmlformats.org/spreadsheetml/2006/main" count="198" uniqueCount="140">
  <si>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</si>
  <si>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</si>
  <si>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</si>
  <si>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</si>
  <si>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</si>
  <si>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</si>
  <si>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</si>
  <si>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</si>
  <si>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</si>
  <si>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</si>
  <si>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</si>
  <si>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</si>
  <si>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</si>
  <si>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</si>
  <si>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</si>
  <si>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</si>
  <si>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</si>
  <si>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</si>
  <si>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</si>
  <si>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</si>
  <si>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</si>
  <si>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</si>
  <si>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</si>
  <si>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</si>
  <si>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</si>
  <si>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</si>
  <si>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</si>
  <si>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</si>
  <si>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</si>
  <si>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</si>
  <si>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</si>
  <si>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</si>
  <si>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</si>
  <si>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</si>
  <si>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</si>
  <si>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</si>
  <si>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</si>
  <si>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</si>
  <si>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</si>
  <si>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</si>
  <si>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</si>
  <si>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</si>
  <si>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</si>
  <si>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</si>
  <si>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</si>
  <si>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</si>
  <si>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</si>
  <si>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</si>
  <si>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</si>
  <si>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</si>
  <si>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</si>
  <si>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</si>
  <si>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</si>
  <si>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</si>
  <si>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</si>
  <si>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</si>
  <si>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</si>
  <si>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</si>
  <si>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</si>
  <si>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</si>
  <si>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</si>
  <si>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</si>
  <si>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</si>
  <si>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</si>
  <si>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</si>
  <si>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</si>
  <si>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</si>
  <si>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</si>
  <si>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</si>
  <si>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</si>
  <si>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</si>
  <si>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</si>
  <si>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</si>
  <si>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</si>
  <si>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</si>
  <si>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</si>
  <si>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</si>
  <si>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</si>
  <si>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</si>
  <si>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</si>
  <si>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</si>
  <si>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</si>
  <si>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</si>
  <si>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</si>
  <si>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</si>
  <si>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</si>
  <si>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</si>
  <si>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</si>
  <si>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</si>
  <si>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</si>
  <si>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</si>
  <si>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</si>
  <si>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</si>
  <si>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</si>
  <si>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</si>
  <si>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</si>
  <si>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</si>
  <si>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</si>
  <si>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</si>
  <si>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</si>
  <si>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</si>
  <si>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</si>
  <si>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</si>
  <si>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</si>
  <si>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</si>
  <si>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</si>
  <si>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</si>
  <si>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</si>
  <si>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</si>
  <si>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</si>
  <si>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</si>
  <si>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</si>
  <si>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</si>
  <si>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</si>
  <si>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</si>
  <si>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</si>
  <si>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</si>
  <si>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</si>
  <si>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</si>
  <si>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</si>
  <si>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</si>
  <si>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</si>
  <si>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</si>
  <si>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</si>
  <si>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</si>
  <si>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</si>
  <si>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</si>
  <si>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</si>
  <si>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 AU001 Rectoria General</t>
  </si>
  <si>
    <t>Universidad de Guanajuato AU001 Campus Guanajuato</t>
  </si>
  <si>
    <t>Universidad de Guanajuato AU001 Campus León</t>
  </si>
  <si>
    <t>Universidad de Guanajuato AU001 Campus Irapuato-Salamanca</t>
  </si>
  <si>
    <t>Universidad de Guanajuato AU001 Campus Celaya-Salvatierra</t>
  </si>
  <si>
    <t>Universidad de Guanajuato AU001 Colegio de Nivel Medio Superior</t>
  </si>
  <si>
    <t>UNIVERSIDAD DE GUANAJUATO
Estado Analítico del Ejercicio del Presupuesto de Egresos
Clasificación por Objeto del Gasto (Capítulo y Concepto)
Del 01 de Enero al 30 de Septiembre 2020</t>
  </si>
  <si>
    <t>UNIVERSIDAD DE GUANAJUATO
Estado Analítico del Ejercicio del Presupuesto de Egresos
Clasificación Administrativa
Del 01 de Enero al 30 de Septiembre 2020</t>
  </si>
  <si>
    <t>UNIVERSIDAD DE GUANAJUATO
Estado Analítico del Ejercicio del Presupuesto de Egresos
Clasificación Económica (por Tipo de Gasto)
Del 01 de Enero al 30 de Septiembre 2020</t>
  </si>
  <si>
    <t>Gobierno (Federal/Estatal/Municipal) de __________________________
Estado Analítico del Ejercicio del Presupuesto de Egresos
Del 01 de Enero al 30 de Septiembre 2020</t>
  </si>
  <si>
    <t>Sector Paraestatal del Gobierno (Federal/Estatal/Municipal) de ______________________
Estado Analítico del Ejercicio del Presupuesto de Egresos
Clasificación Administrativa
Del 01 de Enero al 30 de Septiembre 2020</t>
  </si>
  <si>
    <t>UNIVERSIDAD DE GUANAJUATO
Estado Analítico del Ejercicio del Presupuesto de Egresos
Clasificación Funcional (Finalidad y Función)
Del 01 de Enero al 30 de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</si>
</sst>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0" fillId="0" borderId="13" xfId="16" applyFont="1" applyBorder="1"/>
    <xf numFmtId="43" fontId="0" fillId="0" borderId="15" xfId="16" applyFont="1" applyBorder="1"/>
    <xf numFmtId="43" fontId="0" fillId="0" borderId="14" xfId="16" applyFont="1" applyBorder="1"/>
    <xf numFmtId="43" fontId="2" fillId="0" borderId="15" xfId="16" applyFont="1" applyBorder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6" applyFont="1" applyProtection="1">
      <protection locked="0"/>
    </xf>
    <xf numFmtId="43" fontId="0" fillId="0" borderId="15" xfId="16" applyFont="1" applyFill="1" applyBorder="1"/>
    <xf numFmtId="43" fontId="2" fillId="0" borderId="14" xfId="16" applyFont="1" applyBorder="1" applyProtection="1">
      <protection locked="0"/>
    </xf>
    <xf numFmtId="43" fontId="2" fillId="0" borderId="13" xfId="16" applyFont="1" applyBorder="1" applyProtection="1">
      <protection locked="0"/>
    </xf>
    <xf numFmtId="43" fontId="6" fillId="0" borderId="14" xfId="16" applyFont="1" applyFill="1" applyBorder="1" applyProtection="1">
      <protection locked="0"/>
    </xf>
    <xf numFmtId="43" fontId="0" fillId="0" borderId="0" xfId="16" applyFont="1" applyFill="1" applyProtection="1">
      <protection locked="0"/>
    </xf>
    <xf numFmtId="43" fontId="0" fillId="0" borderId="0" xfId="16" applyFont="1"/>
    <xf numFmtId="43" fontId="0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showGridLines="0" tabSelected="1" workbookViewId="0">
      <selection activeCell="K15" sqref="K15"/>
    </sheetView>
  </sheetViews>
  <sheetFormatPr baseColWidth="10" defaultRowHeight="11.25" x14ac:dyDescent="0.2"/>
  <cols>
    <col min="1" max="1" width="5.83203125" style="1" customWidth="1"/>
    <col min="2" max="2" width="42.16406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6.6640625" style="1" bestFit="1" customWidth="1"/>
    <col min="10" max="10" width="15" style="1" bestFit="1" customWidth="1"/>
    <col min="11" max="11" width="14" style="1" bestFit="1" customWidth="1"/>
    <col min="12" max="16384" width="12" style="1"/>
  </cols>
  <sheetData>
    <row r="1" spans="1:10" ht="50.1" customHeight="1" x14ac:dyDescent="0.2">
      <c r="A1" s="61" t="s">
        <v>134</v>
      </c>
      <c r="B1" s="62"/>
      <c r="C1" s="62"/>
      <c r="D1" s="62"/>
      <c r="E1" s="62"/>
      <c r="F1" s="62"/>
      <c r="G1" s="62"/>
      <c r="H1" s="63"/>
    </row>
    <row r="2" spans="1:10" x14ac:dyDescent="0.2">
      <c r="A2" s="66" t="s">
        <v>54</v>
      </c>
      <c r="B2" s="67"/>
      <c r="C2" s="61" t="s">
        <v>60</v>
      </c>
      <c r="D2" s="62"/>
      <c r="E2" s="62"/>
      <c r="F2" s="62"/>
      <c r="G2" s="63"/>
      <c r="H2" s="64" t="s">
        <v>59</v>
      </c>
    </row>
    <row r="3" spans="1:10" ht="24.95" customHeight="1" x14ac:dyDescent="0.2">
      <c r="A3" s="68"/>
      <c r="B3" s="69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5"/>
    </row>
    <row r="4" spans="1:10" x14ac:dyDescent="0.2">
      <c r="A4" s="70"/>
      <c r="B4" s="71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46" t="s">
        <v>61</v>
      </c>
      <c r="B5" s="7"/>
      <c r="C5" s="47">
        <f>SUM(C6:C12)</f>
        <v>2871731179.4099998</v>
      </c>
      <c r="D5" s="47">
        <f t="shared" ref="D5" si="0">SUM(D6:D12)</f>
        <v>2896066.66</v>
      </c>
      <c r="E5" s="47">
        <f>SUM(E6:E12)</f>
        <v>2874627246.0699978</v>
      </c>
      <c r="F5" s="47">
        <f t="shared" ref="F5:G5" si="1">SUM(F6:F12)</f>
        <v>1926496918.3599997</v>
      </c>
      <c r="G5" s="47">
        <f t="shared" si="1"/>
        <v>1897313389.0899999</v>
      </c>
      <c r="H5" s="47">
        <f>SUM(H6:H12)</f>
        <v>948130327.70999849</v>
      </c>
    </row>
    <row r="6" spans="1:10" x14ac:dyDescent="0.2">
      <c r="A6" s="5"/>
      <c r="B6" s="11" t="s">
        <v>70</v>
      </c>
      <c r="C6" s="48">
        <v>707586098.13999975</v>
      </c>
      <c r="D6" s="48">
        <v>9860757.4499999993</v>
      </c>
      <c r="E6" s="48">
        <v>717446855.58999944</v>
      </c>
      <c r="F6" s="48">
        <v>530454437.69999981</v>
      </c>
      <c r="G6" s="48">
        <v>530344466.94999969</v>
      </c>
      <c r="H6" s="48">
        <f>E6-F6</f>
        <v>186992417.88999963</v>
      </c>
    </row>
    <row r="7" spans="1:10" x14ac:dyDescent="0.2">
      <c r="A7" s="5"/>
      <c r="B7" s="11" t="s">
        <v>71</v>
      </c>
      <c r="C7" s="48">
        <v>296719641.91999972</v>
      </c>
      <c r="D7" s="48">
        <v>68470454.859999999</v>
      </c>
      <c r="E7" s="48">
        <v>365190096.77999973</v>
      </c>
      <c r="F7" s="48">
        <v>215487893.72000024</v>
      </c>
      <c r="G7" s="48">
        <v>215466299.75000012</v>
      </c>
      <c r="H7" s="48">
        <f t="shared" ref="H7:H12" si="2">E7-F7</f>
        <v>149702203.0599995</v>
      </c>
    </row>
    <row r="8" spans="1:10" x14ac:dyDescent="0.2">
      <c r="A8" s="5"/>
      <c r="B8" s="11" t="s">
        <v>72</v>
      </c>
      <c r="C8" s="48">
        <v>348189128.13999915</v>
      </c>
      <c r="D8" s="48">
        <v>1254541.6299999999</v>
      </c>
      <c r="E8" s="48">
        <v>349443669.76999986</v>
      </c>
      <c r="F8" s="48">
        <v>185838680.85000023</v>
      </c>
      <c r="G8" s="48">
        <v>185656165.93000022</v>
      </c>
      <c r="H8" s="48">
        <f t="shared" si="2"/>
        <v>163604988.91999963</v>
      </c>
    </row>
    <row r="9" spans="1:10" x14ac:dyDescent="0.2">
      <c r="A9" s="5"/>
      <c r="B9" s="11" t="s">
        <v>35</v>
      </c>
      <c r="C9" s="48">
        <v>392502613.11999923</v>
      </c>
      <c r="D9" s="48">
        <v>4524544.0199999996</v>
      </c>
      <c r="E9" s="48">
        <v>397027157.13999969</v>
      </c>
      <c r="F9" s="48">
        <v>257100700.16999975</v>
      </c>
      <c r="G9" s="48">
        <v>245648063.65999988</v>
      </c>
      <c r="H9" s="48">
        <f t="shared" si="2"/>
        <v>139926456.96999994</v>
      </c>
    </row>
    <row r="10" spans="1:10" x14ac:dyDescent="0.2">
      <c r="A10" s="5"/>
      <c r="B10" s="11" t="s">
        <v>73</v>
      </c>
      <c r="C10" s="53">
        <v>801318355.49000204</v>
      </c>
      <c r="D10" s="53">
        <v>-81366856.959999993</v>
      </c>
      <c r="E10" s="53">
        <v>719951498.53000009</v>
      </c>
      <c r="F10" s="53">
        <v>495722584.13</v>
      </c>
      <c r="G10" s="53">
        <v>478308799.84000027</v>
      </c>
      <c r="H10" s="53">
        <f t="shared" si="2"/>
        <v>224228914.4000001</v>
      </c>
      <c r="I10" s="51"/>
      <c r="J10" s="51"/>
    </row>
    <row r="11" spans="1:10" x14ac:dyDescent="0.2">
      <c r="A11" s="5"/>
      <c r="B11" s="11" t="s">
        <v>36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f t="shared" si="2"/>
        <v>0</v>
      </c>
    </row>
    <row r="12" spans="1:10" x14ac:dyDescent="0.2">
      <c r="A12" s="5"/>
      <c r="B12" s="11" t="s">
        <v>74</v>
      </c>
      <c r="C12" s="48">
        <v>325415342.5999999</v>
      </c>
      <c r="D12" s="48">
        <v>152625.66</v>
      </c>
      <c r="E12" s="48">
        <v>325567968.25999933</v>
      </c>
      <c r="F12" s="48">
        <v>241892621.78999957</v>
      </c>
      <c r="G12" s="48">
        <v>241889592.95999971</v>
      </c>
      <c r="H12" s="48">
        <f t="shared" si="2"/>
        <v>83675346.46999976</v>
      </c>
    </row>
    <row r="13" spans="1:10" x14ac:dyDescent="0.2">
      <c r="A13" s="46" t="s">
        <v>62</v>
      </c>
      <c r="B13" s="7"/>
      <c r="C13" s="48">
        <f>SUM(C14:C22)</f>
        <v>124439722.03</v>
      </c>
      <c r="D13" s="48">
        <f t="shared" ref="D13:G13" si="3">SUM(D14:D22)</f>
        <v>54051522.440000005</v>
      </c>
      <c r="E13" s="48">
        <f t="shared" si="3"/>
        <v>178491244.47</v>
      </c>
      <c r="F13" s="48">
        <f t="shared" si="3"/>
        <v>45047773.709999993</v>
      </c>
      <c r="G13" s="48">
        <f t="shared" si="3"/>
        <v>42525618.370000005</v>
      </c>
      <c r="H13" s="48">
        <f>SUM(H14:H22)</f>
        <v>133443470.76000004</v>
      </c>
    </row>
    <row r="14" spans="1:10" x14ac:dyDescent="0.2">
      <c r="A14" s="5"/>
      <c r="B14" s="11" t="s">
        <v>75</v>
      </c>
      <c r="C14" s="48">
        <v>35855592.350000009</v>
      </c>
      <c r="D14" s="48">
        <v>39943881.030000001</v>
      </c>
      <c r="E14" s="48">
        <v>75799473.380000025</v>
      </c>
      <c r="F14" s="48">
        <v>13332450.909999993</v>
      </c>
      <c r="G14" s="48">
        <v>12754398.239999995</v>
      </c>
      <c r="H14" s="48">
        <f>E14-F14</f>
        <v>62467022.470000029</v>
      </c>
    </row>
    <row r="15" spans="1:10" x14ac:dyDescent="0.2">
      <c r="A15" s="5"/>
      <c r="B15" s="11" t="s">
        <v>76</v>
      </c>
      <c r="C15" s="48">
        <v>13742806.390000002</v>
      </c>
      <c r="D15" s="48">
        <v>-2370529.71</v>
      </c>
      <c r="E15" s="48">
        <v>11372276.679999996</v>
      </c>
      <c r="F15" s="48">
        <v>3806581.5100000012</v>
      </c>
      <c r="G15" s="48">
        <v>3691298.350000001</v>
      </c>
      <c r="H15" s="48">
        <f t="shared" ref="H15:H22" si="4">E15-F15</f>
        <v>7565695.1699999943</v>
      </c>
    </row>
    <row r="16" spans="1:10" x14ac:dyDescent="0.2">
      <c r="A16" s="5"/>
      <c r="B16" s="11" t="s">
        <v>77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f t="shared" si="4"/>
        <v>0</v>
      </c>
    </row>
    <row r="17" spans="1:8" x14ac:dyDescent="0.2">
      <c r="A17" s="5"/>
      <c r="B17" s="11" t="s">
        <v>78</v>
      </c>
      <c r="C17" s="48">
        <v>10012765.810000001</v>
      </c>
      <c r="D17" s="48">
        <v>2487551.6800000002</v>
      </c>
      <c r="E17" s="48">
        <v>12500317.490000002</v>
      </c>
      <c r="F17" s="48">
        <v>4545097.7199999988</v>
      </c>
      <c r="G17" s="48">
        <v>4340497.3199999994</v>
      </c>
      <c r="H17" s="48">
        <f t="shared" si="4"/>
        <v>7955219.7700000033</v>
      </c>
    </row>
    <row r="18" spans="1:8" x14ac:dyDescent="0.2">
      <c r="A18" s="5"/>
      <c r="B18" s="11" t="s">
        <v>79</v>
      </c>
      <c r="C18" s="48">
        <v>32025914.099999998</v>
      </c>
      <c r="D18" s="48">
        <v>13386887.710000001</v>
      </c>
      <c r="E18" s="48">
        <v>45412801.80999998</v>
      </c>
      <c r="F18" s="48">
        <v>12362297.490000006</v>
      </c>
      <c r="G18" s="48">
        <v>11468269.670000007</v>
      </c>
      <c r="H18" s="48">
        <f t="shared" si="4"/>
        <v>33050504.319999974</v>
      </c>
    </row>
    <row r="19" spans="1:8" x14ac:dyDescent="0.2">
      <c r="A19" s="5"/>
      <c r="B19" s="11" t="s">
        <v>80</v>
      </c>
      <c r="C19" s="48">
        <v>16878253.02</v>
      </c>
      <c r="D19" s="48">
        <v>-2292495.1800000002</v>
      </c>
      <c r="E19" s="48">
        <v>14585757.840000011</v>
      </c>
      <c r="F19" s="48">
        <v>5340644.0299999956</v>
      </c>
      <c r="G19" s="48">
        <v>5179307.7399999974</v>
      </c>
      <c r="H19" s="48">
        <f t="shared" si="4"/>
        <v>9245113.8100000154</v>
      </c>
    </row>
    <row r="20" spans="1:8" x14ac:dyDescent="0.2">
      <c r="A20" s="5"/>
      <c r="B20" s="11" t="s">
        <v>81</v>
      </c>
      <c r="C20" s="48">
        <v>9942774.370000001</v>
      </c>
      <c r="D20" s="48">
        <v>1249328.78</v>
      </c>
      <c r="E20" s="48">
        <v>11192103.150000004</v>
      </c>
      <c r="F20" s="48">
        <v>2212515.5999999987</v>
      </c>
      <c r="G20" s="48">
        <v>1914421.1999999997</v>
      </c>
      <c r="H20" s="48">
        <f t="shared" si="4"/>
        <v>8979587.5500000045</v>
      </c>
    </row>
    <row r="21" spans="1:8" x14ac:dyDescent="0.2">
      <c r="A21" s="5"/>
      <c r="B21" s="11" t="s">
        <v>82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f t="shared" si="4"/>
        <v>0</v>
      </c>
    </row>
    <row r="22" spans="1:8" s="60" customFormat="1" x14ac:dyDescent="0.2">
      <c r="A22" s="5"/>
      <c r="B22" s="11" t="s">
        <v>83</v>
      </c>
      <c r="C22" s="53">
        <v>5981615.9900000002</v>
      </c>
      <c r="D22" s="53">
        <v>1646898.13</v>
      </c>
      <c r="E22" s="53">
        <v>7628514.1200000038</v>
      </c>
      <c r="F22" s="53">
        <v>3448186.4500000034</v>
      </c>
      <c r="G22" s="53">
        <v>3177425.8500000029</v>
      </c>
      <c r="H22" s="53">
        <f t="shared" si="4"/>
        <v>4180327.6700000004</v>
      </c>
    </row>
    <row r="23" spans="1:8" x14ac:dyDescent="0.2">
      <c r="A23" s="46" t="s">
        <v>63</v>
      </c>
      <c r="B23" s="7"/>
      <c r="C23" s="48">
        <f>SUM(C24:C32)</f>
        <v>379950242.46000004</v>
      </c>
      <c r="D23" s="48">
        <f t="shared" ref="D23:G23" si="5">SUM(D24:D32)</f>
        <v>65358322.949999996</v>
      </c>
      <c r="E23" s="48">
        <f t="shared" si="5"/>
        <v>445308565.40999991</v>
      </c>
      <c r="F23" s="48">
        <f t="shared" si="5"/>
        <v>127263533.17000002</v>
      </c>
      <c r="G23" s="48">
        <f t="shared" si="5"/>
        <v>93853758.579999983</v>
      </c>
      <c r="H23" s="48">
        <f>SUM(H24:H32)</f>
        <v>318045032.24000001</v>
      </c>
    </row>
    <row r="24" spans="1:8" x14ac:dyDescent="0.2">
      <c r="A24" s="5"/>
      <c r="B24" s="11" t="s">
        <v>84</v>
      </c>
      <c r="C24" s="48">
        <v>48651861.730000004</v>
      </c>
      <c r="D24" s="48">
        <v>-3265713.14</v>
      </c>
      <c r="E24" s="48">
        <v>45386148.590000011</v>
      </c>
      <c r="F24" s="48">
        <v>24267023.700000003</v>
      </c>
      <c r="G24" s="48">
        <v>24173623.999999993</v>
      </c>
      <c r="H24" s="48">
        <f t="shared" ref="H24:H32" si="6">E24-F24</f>
        <v>21119124.890000008</v>
      </c>
    </row>
    <row r="25" spans="1:8" x14ac:dyDescent="0.2">
      <c r="A25" s="5"/>
      <c r="B25" s="11" t="s">
        <v>85</v>
      </c>
      <c r="C25" s="48">
        <v>42007009.599999994</v>
      </c>
      <c r="D25" s="48">
        <v>-4554164.38</v>
      </c>
      <c r="E25" s="48">
        <v>37452845.220000014</v>
      </c>
      <c r="F25" s="48">
        <v>11337644.870000001</v>
      </c>
      <c r="G25" s="48">
        <v>11050762.410000004</v>
      </c>
      <c r="H25" s="48">
        <f t="shared" si="6"/>
        <v>26115200.350000013</v>
      </c>
    </row>
    <row r="26" spans="1:8" x14ac:dyDescent="0.2">
      <c r="A26" s="5"/>
      <c r="B26" s="11" t="s">
        <v>86</v>
      </c>
      <c r="C26" s="48">
        <v>60482107.719999999</v>
      </c>
      <c r="D26" s="48">
        <v>38140542.979999997</v>
      </c>
      <c r="E26" s="48">
        <v>98622650.700000048</v>
      </c>
      <c r="F26" s="48">
        <v>16964421.090000007</v>
      </c>
      <c r="G26" s="48">
        <v>15507315.65</v>
      </c>
      <c r="H26" s="48">
        <f t="shared" si="6"/>
        <v>81658229.610000044</v>
      </c>
    </row>
    <row r="27" spans="1:8" x14ac:dyDescent="0.2">
      <c r="A27" s="5"/>
      <c r="B27" s="11" t="s">
        <v>87</v>
      </c>
      <c r="C27" s="48">
        <v>10427455.42</v>
      </c>
      <c r="D27" s="48">
        <v>16076242.470000001</v>
      </c>
      <c r="E27" s="48">
        <v>26503697.889999989</v>
      </c>
      <c r="F27" s="48">
        <v>6195987.2400000002</v>
      </c>
      <c r="G27" s="48">
        <v>6195987.2400000002</v>
      </c>
      <c r="H27" s="48">
        <f t="shared" si="6"/>
        <v>20307710.649999991</v>
      </c>
    </row>
    <row r="28" spans="1:8" x14ac:dyDescent="0.2">
      <c r="A28" s="5"/>
      <c r="B28" s="11" t="s">
        <v>88</v>
      </c>
      <c r="C28" s="48">
        <v>84816351.999999985</v>
      </c>
      <c r="D28" s="48">
        <v>12058648.119999999</v>
      </c>
      <c r="E28" s="48">
        <v>96875000.119999945</v>
      </c>
      <c r="F28" s="48">
        <v>26331252.20000001</v>
      </c>
      <c r="G28" s="48">
        <v>25039143.330000002</v>
      </c>
      <c r="H28" s="48">
        <f t="shared" si="6"/>
        <v>70543747.919999927</v>
      </c>
    </row>
    <row r="29" spans="1:8" x14ac:dyDescent="0.2">
      <c r="A29" s="5"/>
      <c r="B29" s="11" t="s">
        <v>89</v>
      </c>
      <c r="C29" s="48">
        <v>15683056.93</v>
      </c>
      <c r="D29" s="48">
        <v>-4444078.53</v>
      </c>
      <c r="E29" s="48">
        <v>11238978.400000002</v>
      </c>
      <c r="F29" s="48">
        <v>4311809.3199999994</v>
      </c>
      <c r="G29" s="48">
        <v>3930287.9999999995</v>
      </c>
      <c r="H29" s="48">
        <f t="shared" si="6"/>
        <v>6927169.0800000029</v>
      </c>
    </row>
    <row r="30" spans="1:8" x14ac:dyDescent="0.2">
      <c r="A30" s="5"/>
      <c r="B30" s="11" t="s">
        <v>90</v>
      </c>
      <c r="C30" s="48">
        <v>37674797.5</v>
      </c>
      <c r="D30" s="48">
        <v>20969401.809999999</v>
      </c>
      <c r="E30" s="48">
        <v>58644199.31000001</v>
      </c>
      <c r="F30" s="48">
        <v>3492278.2599999988</v>
      </c>
      <c r="G30" s="48">
        <v>3375815.4399999985</v>
      </c>
      <c r="H30" s="48">
        <f t="shared" si="6"/>
        <v>55151921.050000012</v>
      </c>
    </row>
    <row r="31" spans="1:8" x14ac:dyDescent="0.2">
      <c r="A31" s="5"/>
      <c r="B31" s="11" t="s">
        <v>91</v>
      </c>
      <c r="C31" s="48">
        <v>36019304.549999997</v>
      </c>
      <c r="D31" s="48">
        <v>-9875978.7400000002</v>
      </c>
      <c r="E31" s="48">
        <v>26143325.81000001</v>
      </c>
      <c r="F31" s="48">
        <v>4568804.5999999968</v>
      </c>
      <c r="G31" s="48">
        <v>4329649.6499999976</v>
      </c>
      <c r="H31" s="48">
        <f t="shared" si="6"/>
        <v>21574521.210000012</v>
      </c>
    </row>
    <row r="32" spans="1:8" x14ac:dyDescent="0.2">
      <c r="A32" s="5"/>
      <c r="B32" s="11" t="s">
        <v>19</v>
      </c>
      <c r="C32" s="48">
        <v>44188297.010000043</v>
      </c>
      <c r="D32" s="48">
        <v>253422.36</v>
      </c>
      <c r="E32" s="48">
        <v>44441719.369999953</v>
      </c>
      <c r="F32" s="48">
        <v>29794311.890000008</v>
      </c>
      <c r="G32" s="48">
        <v>251172.86000000002</v>
      </c>
      <c r="H32" s="48">
        <f t="shared" si="6"/>
        <v>14647407.479999945</v>
      </c>
    </row>
    <row r="33" spans="1:11" x14ac:dyDescent="0.2">
      <c r="A33" s="46" t="s">
        <v>64</v>
      </c>
      <c r="B33" s="7"/>
      <c r="C33" s="48">
        <f t="shared" ref="C33:G33" si="7">SUM(C34:C42)</f>
        <v>117442283.53</v>
      </c>
      <c r="D33" s="48">
        <f t="shared" si="7"/>
        <v>27684776.539999999</v>
      </c>
      <c r="E33" s="48">
        <f t="shared" si="7"/>
        <v>145127060.07000008</v>
      </c>
      <c r="F33" s="48">
        <f t="shared" si="7"/>
        <v>45192132.119999997</v>
      </c>
      <c r="G33" s="48">
        <f t="shared" si="7"/>
        <v>44253925.920000002</v>
      </c>
      <c r="H33" s="48">
        <f>SUM(H34:H42)</f>
        <v>99934927.950000077</v>
      </c>
      <c r="I33" s="51"/>
    </row>
    <row r="34" spans="1:11" x14ac:dyDescent="0.2">
      <c r="A34" s="5"/>
      <c r="B34" s="11" t="s">
        <v>92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f t="shared" ref="H34:H42" si="8">E34-F34</f>
        <v>0</v>
      </c>
    </row>
    <row r="35" spans="1:11" x14ac:dyDescent="0.2">
      <c r="A35" s="5"/>
      <c r="B35" s="11" t="s">
        <v>93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f t="shared" si="8"/>
        <v>0</v>
      </c>
    </row>
    <row r="36" spans="1:11" x14ac:dyDescent="0.2">
      <c r="A36" s="5"/>
      <c r="B36" s="11" t="s">
        <v>94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f t="shared" si="8"/>
        <v>0</v>
      </c>
    </row>
    <row r="37" spans="1:11" x14ac:dyDescent="0.2">
      <c r="A37" s="5"/>
      <c r="B37" s="11" t="s">
        <v>95</v>
      </c>
      <c r="C37" s="53">
        <v>117352283.53</v>
      </c>
      <c r="D37" s="53">
        <v>27744776.539999999</v>
      </c>
      <c r="E37" s="53">
        <v>145097060.07000008</v>
      </c>
      <c r="F37" s="53">
        <v>45192132.119999997</v>
      </c>
      <c r="G37" s="53">
        <v>44253925.920000002</v>
      </c>
      <c r="H37" s="53">
        <f>E37-F37</f>
        <v>99904927.950000077</v>
      </c>
    </row>
    <row r="38" spans="1:11" x14ac:dyDescent="0.2">
      <c r="A38" s="5"/>
      <c r="B38" s="11" t="s">
        <v>41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f t="shared" si="8"/>
        <v>0</v>
      </c>
    </row>
    <row r="39" spans="1:11" x14ac:dyDescent="0.2">
      <c r="A39" s="5"/>
      <c r="B39" s="11" t="s">
        <v>96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f t="shared" si="8"/>
        <v>0</v>
      </c>
    </row>
    <row r="40" spans="1:11" x14ac:dyDescent="0.2">
      <c r="A40" s="5"/>
      <c r="B40" s="11" t="s">
        <v>97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f t="shared" si="8"/>
        <v>0</v>
      </c>
    </row>
    <row r="41" spans="1:11" x14ac:dyDescent="0.2">
      <c r="A41" s="5"/>
      <c r="B41" s="11" t="s">
        <v>37</v>
      </c>
      <c r="C41" s="48">
        <v>90000</v>
      </c>
      <c r="D41" s="48">
        <v>-60000</v>
      </c>
      <c r="E41" s="48">
        <v>30000</v>
      </c>
      <c r="F41" s="48">
        <v>0</v>
      </c>
      <c r="G41" s="48">
        <v>0</v>
      </c>
      <c r="H41" s="48">
        <f t="shared" si="8"/>
        <v>30000</v>
      </c>
    </row>
    <row r="42" spans="1:11" x14ac:dyDescent="0.2">
      <c r="A42" s="5"/>
      <c r="B42" s="11" t="s">
        <v>98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f t="shared" si="8"/>
        <v>0</v>
      </c>
    </row>
    <row r="43" spans="1:11" x14ac:dyDescent="0.2">
      <c r="A43" s="46" t="s">
        <v>65</v>
      </c>
      <c r="B43" s="7"/>
      <c r="C43" s="48">
        <f t="shared" ref="C43:G43" si="9">SUM(C44:C52)</f>
        <v>256136214.04999998</v>
      </c>
      <c r="D43" s="48">
        <f t="shared" si="9"/>
        <v>5438266.5700000003</v>
      </c>
      <c r="E43" s="48">
        <f t="shared" si="9"/>
        <v>261574480.61999997</v>
      </c>
      <c r="F43" s="48">
        <f t="shared" si="9"/>
        <v>31122411.250000004</v>
      </c>
      <c r="G43" s="48">
        <f t="shared" si="9"/>
        <v>29886688.859999996</v>
      </c>
      <c r="H43" s="48">
        <f>SUM(H44:H52)</f>
        <v>230452069.36999997</v>
      </c>
    </row>
    <row r="44" spans="1:11" x14ac:dyDescent="0.2">
      <c r="A44" s="5"/>
      <c r="B44" s="11" t="s">
        <v>99</v>
      </c>
      <c r="C44" s="48">
        <v>125103723.09</v>
      </c>
      <c r="D44" s="48">
        <v>-25190362.379999999</v>
      </c>
      <c r="E44" s="48">
        <v>99913360.709999993</v>
      </c>
      <c r="F44" s="48">
        <v>12950460.590000002</v>
      </c>
      <c r="G44" s="48">
        <v>12419297.439999998</v>
      </c>
      <c r="H44" s="48">
        <f>E44-F44</f>
        <v>86962900.11999999</v>
      </c>
    </row>
    <row r="45" spans="1:11" x14ac:dyDescent="0.2">
      <c r="A45" s="5"/>
      <c r="B45" s="11" t="s">
        <v>100</v>
      </c>
      <c r="C45" s="48">
        <v>7098261.3100000005</v>
      </c>
      <c r="D45" s="48">
        <v>11293248.310000001</v>
      </c>
      <c r="E45" s="48">
        <v>18391509.620000005</v>
      </c>
      <c r="F45" s="48">
        <v>4198015.379999999</v>
      </c>
      <c r="G45" s="48">
        <v>4159459.38</v>
      </c>
      <c r="H45" s="48">
        <f t="shared" ref="H45:H52" si="10">E45-F45</f>
        <v>14193494.240000006</v>
      </c>
      <c r="K45" s="52"/>
    </row>
    <row r="46" spans="1:11" x14ac:dyDescent="0.2">
      <c r="A46" s="5"/>
      <c r="B46" s="11" t="s">
        <v>101</v>
      </c>
      <c r="C46" s="48">
        <v>98123389.920000002</v>
      </c>
      <c r="D46" s="48">
        <v>10291319.529999999</v>
      </c>
      <c r="E46" s="48">
        <v>108414709.45</v>
      </c>
      <c r="F46" s="48">
        <v>6941334.9900000002</v>
      </c>
      <c r="G46" s="48">
        <v>6518879.9199999999</v>
      </c>
      <c r="H46" s="48">
        <f t="shared" si="10"/>
        <v>101473374.46000001</v>
      </c>
    </row>
    <row r="47" spans="1:11" x14ac:dyDescent="0.2">
      <c r="A47" s="5"/>
      <c r="B47" s="11" t="s">
        <v>102</v>
      </c>
      <c r="C47" s="48">
        <v>11555700</v>
      </c>
      <c r="D47" s="48">
        <v>251337.45</v>
      </c>
      <c r="E47" s="48">
        <v>11807037.449999999</v>
      </c>
      <c r="F47" s="48">
        <v>0</v>
      </c>
      <c r="G47" s="48">
        <v>0</v>
      </c>
      <c r="H47" s="48">
        <f t="shared" si="10"/>
        <v>11807037.449999999</v>
      </c>
    </row>
    <row r="48" spans="1:11" x14ac:dyDescent="0.2">
      <c r="A48" s="5"/>
      <c r="B48" s="11" t="s">
        <v>103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f t="shared" si="10"/>
        <v>0</v>
      </c>
    </row>
    <row r="49" spans="1:8" s="60" customFormat="1" x14ac:dyDescent="0.2">
      <c r="A49" s="5"/>
      <c r="B49" s="11" t="s">
        <v>104</v>
      </c>
      <c r="C49" s="53">
        <v>13611265.73</v>
      </c>
      <c r="D49" s="53">
        <v>7202015.0599999996</v>
      </c>
      <c r="E49" s="53">
        <v>20813280.790000007</v>
      </c>
      <c r="F49" s="53">
        <v>6614233.0300000021</v>
      </c>
      <c r="G49" s="53">
        <v>6370684.8600000013</v>
      </c>
      <c r="H49" s="53">
        <f>E49-F49</f>
        <v>14199047.760000005</v>
      </c>
    </row>
    <row r="50" spans="1:8" x14ac:dyDescent="0.2">
      <c r="A50" s="5"/>
      <c r="B50" s="11" t="s">
        <v>105</v>
      </c>
      <c r="C50" s="48">
        <v>0</v>
      </c>
      <c r="D50" s="48">
        <v>36500</v>
      </c>
      <c r="E50" s="48">
        <v>36500</v>
      </c>
      <c r="F50" s="48">
        <v>0</v>
      </c>
      <c r="G50" s="48">
        <v>0</v>
      </c>
      <c r="H50" s="48">
        <f t="shared" si="10"/>
        <v>36500</v>
      </c>
    </row>
    <row r="51" spans="1:8" x14ac:dyDescent="0.2">
      <c r="A51" s="5"/>
      <c r="B51" s="11" t="s">
        <v>106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f t="shared" si="10"/>
        <v>0</v>
      </c>
    </row>
    <row r="52" spans="1:8" x14ac:dyDescent="0.2">
      <c r="A52" s="5"/>
      <c r="B52" s="11" t="s">
        <v>107</v>
      </c>
      <c r="C52" s="48">
        <v>643874</v>
      </c>
      <c r="D52" s="48">
        <v>1554208.6</v>
      </c>
      <c r="E52" s="48">
        <v>2198082.6</v>
      </c>
      <c r="F52" s="48">
        <v>418367.25999999995</v>
      </c>
      <c r="G52" s="48">
        <v>418367.25999999995</v>
      </c>
      <c r="H52" s="48">
        <f t="shared" si="10"/>
        <v>1779715.34</v>
      </c>
    </row>
    <row r="53" spans="1:8" x14ac:dyDescent="0.2">
      <c r="A53" s="46" t="s">
        <v>66</v>
      </c>
      <c r="B53" s="7"/>
      <c r="C53" s="48">
        <f t="shared" ref="C53:G53" si="11">SUM(C54:C56)</f>
        <v>257416368.50999999</v>
      </c>
      <c r="D53" s="48">
        <f t="shared" si="11"/>
        <v>-130900985.38</v>
      </c>
      <c r="E53" s="48">
        <f t="shared" si="11"/>
        <v>126515383.13000001</v>
      </c>
      <c r="F53" s="48">
        <f t="shared" si="11"/>
        <v>30756486.219999999</v>
      </c>
      <c r="G53" s="48">
        <f t="shared" si="11"/>
        <v>30661517.480000004</v>
      </c>
      <c r="H53" s="48">
        <f>SUM(H54:H56)</f>
        <v>95758896.910000011</v>
      </c>
    </row>
    <row r="54" spans="1:8" x14ac:dyDescent="0.2">
      <c r="A54" s="5"/>
      <c r="B54" s="11" t="s">
        <v>108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f>E54-F54</f>
        <v>0</v>
      </c>
    </row>
    <row r="55" spans="1:8" x14ac:dyDescent="0.2">
      <c r="A55" s="5"/>
      <c r="B55" s="11" t="s">
        <v>109</v>
      </c>
      <c r="C55" s="48">
        <v>257416368.50999999</v>
      </c>
      <c r="D55" s="48">
        <v>-130900985.38</v>
      </c>
      <c r="E55" s="48">
        <v>126515383.13000001</v>
      </c>
      <c r="F55" s="48">
        <v>30756486.219999999</v>
      </c>
      <c r="G55" s="48">
        <v>30661517.480000004</v>
      </c>
      <c r="H55" s="48">
        <f>E55-F55</f>
        <v>95758896.910000011</v>
      </c>
    </row>
    <row r="56" spans="1:8" x14ac:dyDescent="0.2">
      <c r="A56" s="5"/>
      <c r="B56" s="11" t="s">
        <v>110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f t="shared" ref="H56:H57" si="12">E56-F56</f>
        <v>0</v>
      </c>
    </row>
    <row r="57" spans="1:8" x14ac:dyDescent="0.2">
      <c r="A57" s="46" t="s">
        <v>67</v>
      </c>
      <c r="B57" s="7"/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f t="shared" si="12"/>
        <v>0</v>
      </c>
    </row>
    <row r="58" spans="1:8" x14ac:dyDescent="0.2">
      <c r="A58" s="5"/>
      <c r="B58" s="11" t="s">
        <v>111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f t="shared" ref="H58:H68" si="13">E58-F58</f>
        <v>0</v>
      </c>
    </row>
    <row r="59" spans="1:8" x14ac:dyDescent="0.2">
      <c r="A59" s="5"/>
      <c r="B59" s="11" t="s">
        <v>112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/>
    </row>
    <row r="60" spans="1:8" x14ac:dyDescent="0.2">
      <c r="A60" s="5"/>
      <c r="B60" s="11" t="s">
        <v>113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f t="shared" si="13"/>
        <v>0</v>
      </c>
    </row>
    <row r="61" spans="1:8" x14ac:dyDescent="0.2">
      <c r="A61" s="5"/>
      <c r="B61" s="11" t="s">
        <v>114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f t="shared" si="13"/>
        <v>0</v>
      </c>
    </row>
    <row r="62" spans="1:8" x14ac:dyDescent="0.2">
      <c r="A62" s="5"/>
      <c r="B62" s="11" t="s">
        <v>115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f t="shared" si="13"/>
        <v>0</v>
      </c>
    </row>
    <row r="63" spans="1:8" x14ac:dyDescent="0.2">
      <c r="A63" s="5"/>
      <c r="B63" s="11" t="s">
        <v>116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f t="shared" si="13"/>
        <v>0</v>
      </c>
    </row>
    <row r="64" spans="1:8" x14ac:dyDescent="0.2">
      <c r="A64" s="5"/>
      <c r="B64" s="11" t="s">
        <v>117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f t="shared" si="13"/>
        <v>0</v>
      </c>
    </row>
    <row r="65" spans="1:9" x14ac:dyDescent="0.2">
      <c r="A65" s="46" t="s">
        <v>68</v>
      </c>
      <c r="B65" s="7"/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f t="shared" si="13"/>
        <v>0</v>
      </c>
    </row>
    <row r="66" spans="1:9" x14ac:dyDescent="0.2">
      <c r="A66" s="5"/>
      <c r="B66" s="11" t="s">
        <v>38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f t="shared" si="13"/>
        <v>0</v>
      </c>
    </row>
    <row r="67" spans="1:9" x14ac:dyDescent="0.2">
      <c r="A67" s="5"/>
      <c r="B67" s="11" t="s">
        <v>39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f t="shared" si="13"/>
        <v>0</v>
      </c>
    </row>
    <row r="68" spans="1:9" x14ac:dyDescent="0.2">
      <c r="A68" s="5"/>
      <c r="B68" s="11" t="s">
        <v>40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f t="shared" si="13"/>
        <v>0</v>
      </c>
    </row>
    <row r="69" spans="1:9" x14ac:dyDescent="0.2">
      <c r="A69" s="46" t="s">
        <v>69</v>
      </c>
      <c r="B69" s="7"/>
      <c r="C69" s="48">
        <v>0</v>
      </c>
      <c r="D69" s="48">
        <f>SUM(D70:D76)</f>
        <v>0</v>
      </c>
      <c r="E69" s="48">
        <f t="shared" ref="E69:G69" si="14">SUM(E70:E76)</f>
        <v>0</v>
      </c>
      <c r="F69" s="48">
        <f t="shared" si="14"/>
        <v>0</v>
      </c>
      <c r="G69" s="48">
        <f t="shared" si="14"/>
        <v>0</v>
      </c>
      <c r="H69" s="48">
        <f>SUM(H70:H76)</f>
        <v>0</v>
      </c>
    </row>
    <row r="70" spans="1:9" x14ac:dyDescent="0.2">
      <c r="A70" s="5"/>
      <c r="B70" s="11" t="s">
        <v>118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f t="shared" ref="H70:H76" si="15">E70-F70</f>
        <v>0</v>
      </c>
    </row>
    <row r="71" spans="1:9" x14ac:dyDescent="0.2">
      <c r="A71" s="5"/>
      <c r="B71" s="11" t="s">
        <v>119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f t="shared" si="15"/>
        <v>0</v>
      </c>
    </row>
    <row r="72" spans="1:9" x14ac:dyDescent="0.2">
      <c r="A72" s="5"/>
      <c r="B72" s="11" t="s">
        <v>120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f t="shared" si="15"/>
        <v>0</v>
      </c>
    </row>
    <row r="73" spans="1:9" x14ac:dyDescent="0.2">
      <c r="A73" s="5"/>
      <c r="B73" s="11" t="s">
        <v>121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f t="shared" si="15"/>
        <v>0</v>
      </c>
    </row>
    <row r="74" spans="1:9" x14ac:dyDescent="0.2">
      <c r="A74" s="5"/>
      <c r="B74" s="11" t="s">
        <v>122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f t="shared" si="15"/>
        <v>0</v>
      </c>
    </row>
    <row r="75" spans="1:9" x14ac:dyDescent="0.2">
      <c r="A75" s="5"/>
      <c r="B75" s="11" t="s">
        <v>123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f t="shared" si="15"/>
        <v>0</v>
      </c>
    </row>
    <row r="76" spans="1:9" x14ac:dyDescent="0.2">
      <c r="A76" s="6"/>
      <c r="B76" s="12" t="s">
        <v>124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f t="shared" si="15"/>
        <v>0</v>
      </c>
    </row>
    <row r="77" spans="1:9" x14ac:dyDescent="0.2">
      <c r="A77" s="8"/>
      <c r="B77" s="13" t="s">
        <v>53</v>
      </c>
      <c r="C77" s="49">
        <f>C69+C53+C43+C33+C23+C13+C5</f>
        <v>4007116009.9899998</v>
      </c>
      <c r="D77" s="49">
        <f>D69+D53+D43+D33+D23+D13+D5+D57</f>
        <v>24527969.77999999</v>
      </c>
      <c r="E77" s="49">
        <f>E69+E53+E43+E33+E23+E13+E5+E57</f>
        <v>4031643979.7699976</v>
      </c>
      <c r="F77" s="49">
        <f>F69+F53+F43+F33+F23+F13+F5+F57</f>
        <v>2205879254.8299999</v>
      </c>
      <c r="G77" s="49">
        <f t="shared" ref="G77" si="16">G69+G53+G43+G33+G23+G13+G5+G57</f>
        <v>2138494898.3</v>
      </c>
      <c r="H77" s="49">
        <f>H69+H53+H43+H33+H23+H13+H5+H57</f>
        <v>1825764724.9399986</v>
      </c>
      <c r="I77" s="51"/>
    </row>
    <row r="78" spans="1:9" x14ac:dyDescent="0.2">
      <c r="C78" s="52"/>
      <c r="D78" s="52"/>
      <c r="E78" s="52"/>
      <c r="F78" s="52"/>
      <c r="G78" s="52"/>
      <c r="H78" s="52"/>
    </row>
    <row r="79" spans="1:9" x14ac:dyDescent="0.2">
      <c r="C79" s="58"/>
      <c r="D79" s="58"/>
      <c r="E79" s="58"/>
      <c r="F79" s="58"/>
      <c r="G79" s="58"/>
      <c r="H79" s="58"/>
      <c r="I79" s="51"/>
    </row>
    <row r="80" spans="1:9" x14ac:dyDescent="0.2">
      <c r="C80" s="52"/>
      <c r="D80" s="52"/>
      <c r="E80" s="52"/>
      <c r="F80" s="52"/>
      <c r="G80" s="52"/>
      <c r="H80" s="52"/>
    </row>
    <row r="81" spans="3:8" x14ac:dyDescent="0.2">
      <c r="C81" s="52"/>
      <c r="D81" s="52"/>
      <c r="E81" s="52"/>
      <c r="F81" s="52"/>
      <c r="G81" s="52"/>
      <c r="H81" s="52"/>
    </row>
    <row r="82" spans="3:8" x14ac:dyDescent="0.2">
      <c r="G82" s="51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GridLines="0" workbookViewId="0">
      <selection activeCell="D34" sqref="D34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10" ht="50.1" customHeight="1" x14ac:dyDescent="0.2">
      <c r="A1" s="61" t="s">
        <v>136</v>
      </c>
      <c r="B1" s="62"/>
      <c r="C1" s="62"/>
      <c r="D1" s="62"/>
      <c r="E1" s="62"/>
      <c r="F1" s="62"/>
      <c r="G1" s="62"/>
      <c r="H1" s="63"/>
    </row>
    <row r="2" spans="1:10" x14ac:dyDescent="0.2">
      <c r="A2" s="66" t="s">
        <v>54</v>
      </c>
      <c r="B2" s="67"/>
      <c r="C2" s="61" t="s">
        <v>60</v>
      </c>
      <c r="D2" s="62"/>
      <c r="E2" s="62"/>
      <c r="F2" s="62"/>
      <c r="G2" s="63"/>
      <c r="H2" s="64" t="s">
        <v>59</v>
      </c>
    </row>
    <row r="3" spans="1:10" ht="24.95" customHeight="1" x14ac:dyDescent="0.2">
      <c r="A3" s="68"/>
      <c r="B3" s="69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5"/>
    </row>
    <row r="4" spans="1:10" x14ac:dyDescent="0.2">
      <c r="A4" s="70"/>
      <c r="B4" s="71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5"/>
      <c r="B5" s="17"/>
      <c r="C5" s="55"/>
      <c r="D5" s="55"/>
      <c r="E5" s="55"/>
      <c r="F5" s="55"/>
      <c r="G5" s="55"/>
      <c r="H5" s="55"/>
    </row>
    <row r="6" spans="1:10" x14ac:dyDescent="0.2">
      <c r="A6" s="5"/>
      <c r="B6" s="17" t="s">
        <v>0</v>
      </c>
      <c r="C6" s="50">
        <v>3493563427.4300146</v>
      </c>
      <c r="D6" s="50">
        <v>149990688.59</v>
      </c>
      <c r="E6" s="50">
        <v>3643554116.0200114</v>
      </c>
      <c r="F6" s="50">
        <v>2144000357.3600028</v>
      </c>
      <c r="G6" s="50">
        <v>2077946691.9600022</v>
      </c>
      <c r="H6" s="50">
        <f>E6-F6</f>
        <v>1499553758.6600087</v>
      </c>
      <c r="J6" s="51"/>
    </row>
    <row r="7" spans="1:10" x14ac:dyDescent="0.2">
      <c r="A7" s="5"/>
      <c r="B7" s="17"/>
      <c r="C7" s="50"/>
      <c r="D7" s="50"/>
      <c r="E7" s="50"/>
      <c r="F7" s="50"/>
      <c r="G7" s="50"/>
      <c r="H7" s="50"/>
      <c r="J7" s="51"/>
    </row>
    <row r="8" spans="1:10" x14ac:dyDescent="0.2">
      <c r="A8" s="5"/>
      <c r="B8" s="17" t="s">
        <v>1</v>
      </c>
      <c r="C8" s="50">
        <v>513552582.56</v>
      </c>
      <c r="D8" s="50">
        <v>-125462718.8100003</v>
      </c>
      <c r="E8" s="50">
        <v>388089863.7499997</v>
      </c>
      <c r="F8" s="50">
        <v>61878897.470000051</v>
      </c>
      <c r="G8" s="50">
        <v>60548206.340000048</v>
      </c>
      <c r="H8" s="50">
        <f>E8-F8</f>
        <v>326210966.27999967</v>
      </c>
      <c r="J8" s="51"/>
    </row>
    <row r="9" spans="1:10" x14ac:dyDescent="0.2">
      <c r="A9" s="5"/>
      <c r="B9" s="17"/>
      <c r="C9" s="50"/>
      <c r="D9" s="50"/>
      <c r="E9" s="50"/>
      <c r="F9" s="50"/>
      <c r="G9" s="50"/>
      <c r="H9" s="50"/>
      <c r="J9" s="51"/>
    </row>
    <row r="10" spans="1:10" x14ac:dyDescent="0.2">
      <c r="A10" s="5"/>
      <c r="B10" s="17" t="s">
        <v>2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f>E10-F10</f>
        <v>0</v>
      </c>
      <c r="J10" s="51"/>
    </row>
    <row r="11" spans="1:10" x14ac:dyDescent="0.2">
      <c r="A11" s="5"/>
      <c r="B11" s="17"/>
      <c r="C11" s="50"/>
      <c r="D11" s="50"/>
      <c r="E11" s="50"/>
      <c r="F11" s="50"/>
      <c r="G11" s="50"/>
      <c r="H11" s="50"/>
      <c r="J11" s="51"/>
    </row>
    <row r="12" spans="1:10" x14ac:dyDescent="0.2">
      <c r="A12" s="5"/>
      <c r="B12" s="17" t="s">
        <v>41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f>E12-F12</f>
        <v>0</v>
      </c>
      <c r="J12" s="51"/>
    </row>
    <row r="13" spans="1:10" x14ac:dyDescent="0.2">
      <c r="A13" s="5"/>
      <c r="B13" s="17"/>
      <c r="C13" s="50"/>
      <c r="D13" s="50"/>
      <c r="E13" s="50"/>
      <c r="F13" s="50"/>
      <c r="G13" s="50"/>
      <c r="H13" s="50"/>
      <c r="J13" s="51"/>
    </row>
    <row r="14" spans="1:10" x14ac:dyDescent="0.2">
      <c r="A14" s="5"/>
      <c r="B14" s="17" t="s">
        <v>38</v>
      </c>
      <c r="C14" s="50">
        <v>0</v>
      </c>
      <c r="D14" s="50">
        <v>0</v>
      </c>
      <c r="E14" s="50">
        <f t="shared" ref="E14" si="0">C14+D14</f>
        <v>0</v>
      </c>
      <c r="F14" s="50">
        <v>0</v>
      </c>
      <c r="G14" s="50">
        <v>0</v>
      </c>
      <c r="H14" s="50">
        <f>E14-F14</f>
        <v>0</v>
      </c>
      <c r="J14" s="51"/>
    </row>
    <row r="15" spans="1:10" x14ac:dyDescent="0.2">
      <c r="A15" s="6"/>
      <c r="B15" s="18"/>
      <c r="C15" s="54"/>
      <c r="D15" s="54"/>
      <c r="E15" s="54"/>
      <c r="F15" s="54"/>
      <c r="G15" s="54"/>
      <c r="H15" s="54"/>
      <c r="J15" s="51"/>
    </row>
    <row r="16" spans="1:10" x14ac:dyDescent="0.2">
      <c r="A16" s="19"/>
      <c r="B16" s="13" t="s">
        <v>53</v>
      </c>
      <c r="C16" s="56">
        <f>SUM(C6:C15)</f>
        <v>4007116009.9900146</v>
      </c>
      <c r="D16" s="56">
        <f>SUM(D6:D15)</f>
        <v>24527969.779999703</v>
      </c>
      <c r="E16" s="56">
        <f t="shared" ref="E16" si="1">SUM(E6:E15)</f>
        <v>4031643979.7700109</v>
      </c>
      <c r="F16" s="56">
        <f>SUM(F6:F15)</f>
        <v>2205879254.8300028</v>
      </c>
      <c r="G16" s="56">
        <f>SUM(G6:G15)</f>
        <v>2138494898.3000023</v>
      </c>
      <c r="H16" s="56">
        <f>SUM(H6:H15)</f>
        <v>1825764724.9400084</v>
      </c>
    </row>
    <row r="19" spans="3:8" x14ac:dyDescent="0.2">
      <c r="C19" s="52"/>
      <c r="D19" s="52"/>
      <c r="E19" s="52"/>
      <c r="F19" s="52"/>
      <c r="G19" s="52"/>
      <c r="H19" s="52"/>
    </row>
    <row r="20" spans="3:8" x14ac:dyDescent="0.2">
      <c r="C20" s="52"/>
      <c r="D20" s="52"/>
      <c r="E20" s="52"/>
      <c r="F20" s="52"/>
      <c r="G20" s="52"/>
      <c r="H20" s="52"/>
    </row>
    <row r="21" spans="3:8" x14ac:dyDescent="0.2">
      <c r="C21" s="52"/>
      <c r="D21" s="52"/>
      <c r="E21" s="52"/>
      <c r="F21" s="52"/>
      <c r="G21" s="52"/>
    </row>
    <row r="23" spans="3:8" x14ac:dyDescent="0.2">
      <c r="C23" s="51"/>
      <c r="D23" s="51"/>
      <c r="E23" s="51"/>
      <c r="F23" s="51"/>
      <c r="G23" s="51"/>
      <c r="H23" s="51"/>
    </row>
    <row r="24" spans="3:8" x14ac:dyDescent="0.2">
      <c r="C24" s="51"/>
      <c r="D24" s="51"/>
    </row>
    <row r="28" spans="3:8" x14ac:dyDescent="0.2">
      <c r="E28" s="5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workbookViewId="0">
      <selection activeCell="C7" sqref="C7:G12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61" t="s">
        <v>135</v>
      </c>
      <c r="B1" s="62"/>
      <c r="C1" s="62"/>
      <c r="D1" s="62"/>
      <c r="E1" s="62"/>
      <c r="F1" s="62"/>
      <c r="G1" s="62"/>
      <c r="H1" s="63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66" t="s">
        <v>54</v>
      </c>
      <c r="B3" s="67"/>
      <c r="C3" s="61" t="s">
        <v>60</v>
      </c>
      <c r="D3" s="62"/>
      <c r="E3" s="62"/>
      <c r="F3" s="62"/>
      <c r="G3" s="63"/>
      <c r="H3" s="64" t="s">
        <v>59</v>
      </c>
    </row>
    <row r="4" spans="1:8" ht="24.95" customHeight="1" x14ac:dyDescent="0.2">
      <c r="A4" s="68"/>
      <c r="B4" s="69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5"/>
    </row>
    <row r="5" spans="1:8" x14ac:dyDescent="0.2">
      <c r="A5" s="70"/>
      <c r="B5" s="71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6"/>
      <c r="B6" s="22"/>
      <c r="C6" s="34"/>
      <c r="D6" s="34"/>
      <c r="E6" s="34"/>
      <c r="F6" s="34"/>
      <c r="G6" s="34"/>
      <c r="H6" s="34"/>
    </row>
    <row r="7" spans="1:8" x14ac:dyDescent="0.2">
      <c r="A7" s="4" t="s">
        <v>128</v>
      </c>
      <c r="B7" s="20"/>
      <c r="C7" s="15">
        <v>1882815067.2599995</v>
      </c>
      <c r="D7" s="15">
        <v>-303627693.86000001</v>
      </c>
      <c r="E7" s="15">
        <v>1579187373.4000006</v>
      </c>
      <c r="F7" s="15">
        <v>680203470.16999972</v>
      </c>
      <c r="G7" s="15">
        <v>657662882.96999919</v>
      </c>
      <c r="H7" s="15">
        <f>E7-F7</f>
        <v>898983903.23000085</v>
      </c>
    </row>
    <row r="8" spans="1:8" x14ac:dyDescent="0.2">
      <c r="A8" s="4" t="s">
        <v>129</v>
      </c>
      <c r="B8" s="20"/>
      <c r="C8" s="15">
        <v>844107246.63999999</v>
      </c>
      <c r="D8" s="15">
        <v>124852167.04000001</v>
      </c>
      <c r="E8" s="15">
        <v>968959413.67999959</v>
      </c>
      <c r="F8" s="15">
        <v>625066559.61000073</v>
      </c>
      <c r="G8" s="15">
        <v>606335197.53999984</v>
      </c>
      <c r="H8" s="15">
        <f t="shared" ref="H8:H12" si="0">E8-F8</f>
        <v>343892854.06999886</v>
      </c>
    </row>
    <row r="9" spans="1:8" x14ac:dyDescent="0.2">
      <c r="A9" s="4" t="s">
        <v>130</v>
      </c>
      <c r="B9" s="20"/>
      <c r="C9" s="15">
        <v>378661105.79999989</v>
      </c>
      <c r="D9" s="15">
        <v>106456303.56999999</v>
      </c>
      <c r="E9" s="15">
        <v>485117409.36999959</v>
      </c>
      <c r="F9" s="15">
        <v>265967306.93999991</v>
      </c>
      <c r="G9" s="15">
        <v>258786702.33999982</v>
      </c>
      <c r="H9" s="15">
        <f t="shared" si="0"/>
        <v>219150102.42999968</v>
      </c>
    </row>
    <row r="10" spans="1:8" x14ac:dyDescent="0.2">
      <c r="A10" s="4" t="s">
        <v>131</v>
      </c>
      <c r="B10" s="20"/>
      <c r="C10" s="15">
        <v>311614847.53000021</v>
      </c>
      <c r="D10" s="15">
        <v>50299372.25</v>
      </c>
      <c r="E10" s="15">
        <v>361914219.77999926</v>
      </c>
      <c r="F10" s="15">
        <v>232864138.49000001</v>
      </c>
      <c r="G10" s="15">
        <v>226790751.71000004</v>
      </c>
      <c r="H10" s="15">
        <f t="shared" si="0"/>
        <v>129050081.28999925</v>
      </c>
    </row>
    <row r="11" spans="1:8" x14ac:dyDescent="0.2">
      <c r="A11" s="4" t="s">
        <v>132</v>
      </c>
      <c r="B11" s="20"/>
      <c r="C11" s="15">
        <v>202514235.53</v>
      </c>
      <c r="D11" s="15">
        <v>14971632.640000001</v>
      </c>
      <c r="E11" s="15">
        <v>217485868.17000005</v>
      </c>
      <c r="F11" s="15">
        <v>137710700.12000009</v>
      </c>
      <c r="G11" s="15">
        <v>133594815.24000002</v>
      </c>
      <c r="H11" s="15">
        <f t="shared" si="0"/>
        <v>79775168.049999952</v>
      </c>
    </row>
    <row r="12" spans="1:8" x14ac:dyDescent="0.2">
      <c r="A12" s="4" t="s">
        <v>133</v>
      </c>
      <c r="B12" s="20"/>
      <c r="C12" s="15">
        <v>387403507.23000002</v>
      </c>
      <c r="D12" s="15">
        <v>31576188.140000001</v>
      </c>
      <c r="E12" s="15">
        <v>418979695.36999965</v>
      </c>
      <c r="F12" s="15">
        <v>264067079.50000045</v>
      </c>
      <c r="G12" s="15">
        <v>255324548.50000021</v>
      </c>
      <c r="H12" s="15">
        <f t="shared" si="0"/>
        <v>154912615.8699992</v>
      </c>
    </row>
    <row r="13" spans="1:8" x14ac:dyDescent="0.2">
      <c r="A13" s="4"/>
      <c r="B13" s="20"/>
      <c r="C13" s="15"/>
      <c r="D13" s="15"/>
      <c r="E13" s="15"/>
      <c r="F13" s="15"/>
      <c r="G13" s="15"/>
      <c r="H13" s="15"/>
    </row>
    <row r="14" spans="1:8" x14ac:dyDescent="0.2">
      <c r="A14" s="4"/>
      <c r="B14" s="20"/>
      <c r="C14" s="15"/>
      <c r="D14" s="15"/>
      <c r="E14" s="15"/>
      <c r="F14" s="15"/>
      <c r="G14" s="15"/>
      <c r="H14" s="15"/>
    </row>
    <row r="15" spans="1:8" x14ac:dyDescent="0.2">
      <c r="A15" s="4"/>
      <c r="B15" s="23"/>
      <c r="C15" s="16"/>
      <c r="D15" s="16"/>
      <c r="E15" s="16"/>
      <c r="F15" s="16"/>
      <c r="G15" s="16"/>
      <c r="H15" s="16"/>
    </row>
    <row r="16" spans="1:8" x14ac:dyDescent="0.2">
      <c r="A16" s="24"/>
      <c r="B16" s="45" t="s">
        <v>53</v>
      </c>
      <c r="C16" s="21">
        <f>SUM(C7:C15)</f>
        <v>4007116009.9899998</v>
      </c>
      <c r="D16" s="21">
        <f t="shared" ref="D16:H16" si="1">SUM(D7:D15)</f>
        <v>24527969.780000001</v>
      </c>
      <c r="E16" s="21">
        <f t="shared" si="1"/>
        <v>4031643979.7699986</v>
      </c>
      <c r="F16" s="21">
        <f t="shared" si="1"/>
        <v>2205879254.8300009</v>
      </c>
      <c r="G16" s="21">
        <f t="shared" si="1"/>
        <v>2138494898.2999992</v>
      </c>
      <c r="H16" s="21">
        <f t="shared" si="1"/>
        <v>1825764724.9399977</v>
      </c>
    </row>
    <row r="18" spans="1:8" x14ac:dyDescent="0.2">
      <c r="C18" s="52"/>
      <c r="D18" s="52"/>
      <c r="E18" s="52"/>
      <c r="F18" s="52"/>
      <c r="G18" s="52"/>
      <c r="H18" s="52"/>
    </row>
    <row r="19" spans="1:8" ht="45" customHeight="1" x14ac:dyDescent="0.2">
      <c r="A19" s="61" t="s">
        <v>137</v>
      </c>
      <c r="B19" s="62"/>
      <c r="C19" s="62"/>
      <c r="D19" s="62"/>
      <c r="E19" s="62"/>
      <c r="F19" s="62"/>
      <c r="G19" s="62"/>
      <c r="H19" s="63"/>
    </row>
    <row r="21" spans="1:8" x14ac:dyDescent="0.2">
      <c r="A21" s="66" t="s">
        <v>54</v>
      </c>
      <c r="B21" s="67"/>
      <c r="C21" s="61" t="s">
        <v>60</v>
      </c>
      <c r="D21" s="62"/>
      <c r="E21" s="62"/>
      <c r="F21" s="62"/>
      <c r="G21" s="63"/>
      <c r="H21" s="64" t="s">
        <v>59</v>
      </c>
    </row>
    <row r="22" spans="1:8" ht="22.5" x14ac:dyDescent="0.2">
      <c r="A22" s="68"/>
      <c r="B22" s="69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5"/>
    </row>
    <row r="23" spans="1:8" x14ac:dyDescent="0.2">
      <c r="A23" s="70"/>
      <c r="B23" s="71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6"/>
      <c r="B24" s="27"/>
      <c r="C24" s="31"/>
      <c r="D24" s="31"/>
      <c r="E24" s="31"/>
      <c r="F24" s="31"/>
      <c r="G24" s="31"/>
      <c r="H24" s="31"/>
    </row>
    <row r="25" spans="1:8" x14ac:dyDescent="0.2">
      <c r="A25" s="4" t="s">
        <v>8</v>
      </c>
      <c r="B25" s="2"/>
      <c r="C25" s="32"/>
      <c r="D25" s="32"/>
      <c r="E25" s="32"/>
      <c r="F25" s="32"/>
      <c r="G25" s="32"/>
      <c r="H25" s="32"/>
    </row>
    <row r="26" spans="1:8" x14ac:dyDescent="0.2">
      <c r="A26" s="4" t="s">
        <v>9</v>
      </c>
      <c r="B26" s="2"/>
      <c r="C26" s="32"/>
      <c r="D26" s="32"/>
      <c r="E26" s="32"/>
      <c r="F26" s="32"/>
      <c r="G26" s="32"/>
      <c r="H26" s="32"/>
    </row>
    <row r="27" spans="1:8" x14ac:dyDescent="0.2">
      <c r="A27" s="4" t="s">
        <v>10</v>
      </c>
      <c r="B27" s="2"/>
      <c r="C27" s="32"/>
      <c r="D27" s="32"/>
      <c r="E27" s="32"/>
      <c r="F27" s="32"/>
      <c r="G27" s="32"/>
      <c r="H27" s="32"/>
    </row>
    <row r="28" spans="1:8" x14ac:dyDescent="0.2">
      <c r="A28" s="4" t="s">
        <v>11</v>
      </c>
      <c r="B28" s="2"/>
      <c r="C28" s="32">
        <v>4007116009.9900146</v>
      </c>
      <c r="D28" s="32">
        <v>24527969.779999703</v>
      </c>
      <c r="E28" s="32">
        <v>4031643979.7700109</v>
      </c>
      <c r="F28" s="32">
        <v>2205879254.8300028</v>
      </c>
      <c r="G28" s="32">
        <v>2138494898.3000023</v>
      </c>
      <c r="H28" s="32">
        <v>1825764724.9400084</v>
      </c>
    </row>
    <row r="29" spans="1:8" x14ac:dyDescent="0.2">
      <c r="A29" s="4"/>
      <c r="B29" s="2"/>
      <c r="C29" s="33"/>
      <c r="D29" s="33"/>
      <c r="E29" s="33"/>
      <c r="F29" s="33"/>
      <c r="G29" s="33"/>
      <c r="H29" s="33"/>
    </row>
    <row r="30" spans="1:8" x14ac:dyDescent="0.2">
      <c r="A30" s="24"/>
      <c r="B30" s="45" t="s">
        <v>53</v>
      </c>
      <c r="C30" s="21">
        <v>4007116009.9900146</v>
      </c>
      <c r="D30" s="21">
        <v>24527969.779999703</v>
      </c>
      <c r="E30" s="21">
        <v>4031643979.7700109</v>
      </c>
      <c r="F30" s="21">
        <v>2205879254.8300028</v>
      </c>
      <c r="G30" s="21">
        <v>2138494898.3000023</v>
      </c>
      <c r="H30" s="21">
        <v>1825764724.9400084</v>
      </c>
    </row>
    <row r="33" spans="1:8" ht="45" customHeight="1" x14ac:dyDescent="0.2">
      <c r="A33" s="61" t="s">
        <v>138</v>
      </c>
      <c r="B33" s="62"/>
      <c r="C33" s="62"/>
      <c r="D33" s="62"/>
      <c r="E33" s="62"/>
      <c r="F33" s="62"/>
      <c r="G33" s="62"/>
      <c r="H33" s="63"/>
    </row>
    <row r="34" spans="1:8" x14ac:dyDescent="0.2">
      <c r="A34" s="66" t="s">
        <v>54</v>
      </c>
      <c r="B34" s="67"/>
      <c r="C34" s="61" t="s">
        <v>60</v>
      </c>
      <c r="D34" s="62"/>
      <c r="E34" s="62"/>
      <c r="F34" s="62"/>
      <c r="G34" s="63"/>
      <c r="H34" s="64" t="s">
        <v>59</v>
      </c>
    </row>
    <row r="35" spans="1:8" ht="22.5" x14ac:dyDescent="0.2">
      <c r="A35" s="68"/>
      <c r="B35" s="69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5"/>
    </row>
    <row r="36" spans="1:8" x14ac:dyDescent="0.2">
      <c r="A36" s="70"/>
      <c r="B36" s="71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6"/>
      <c r="B37" s="27"/>
      <c r="C37" s="31"/>
      <c r="D37" s="31"/>
      <c r="E37" s="31"/>
      <c r="F37" s="31"/>
      <c r="G37" s="31"/>
      <c r="H37" s="31"/>
    </row>
    <row r="38" spans="1:8" ht="22.5" x14ac:dyDescent="0.2">
      <c r="A38" s="4"/>
      <c r="B38" s="29" t="s">
        <v>13</v>
      </c>
      <c r="C38" s="32"/>
      <c r="D38" s="32"/>
      <c r="E38" s="32"/>
      <c r="F38" s="32"/>
      <c r="G38" s="32"/>
      <c r="H38" s="32"/>
    </row>
    <row r="39" spans="1:8" x14ac:dyDescent="0.2">
      <c r="A39" s="4"/>
      <c r="B39" s="29"/>
      <c r="C39" s="32"/>
      <c r="D39" s="32"/>
      <c r="E39" s="32"/>
      <c r="F39" s="32"/>
      <c r="G39" s="32"/>
      <c r="H39" s="32"/>
    </row>
    <row r="40" spans="1:8" x14ac:dyDescent="0.2">
      <c r="A40" s="4"/>
      <c r="B40" s="29" t="s">
        <v>12</v>
      </c>
      <c r="C40" s="32"/>
      <c r="D40" s="32"/>
      <c r="E40" s="32"/>
      <c r="F40" s="32"/>
      <c r="G40" s="32"/>
      <c r="H40" s="32"/>
    </row>
    <row r="41" spans="1:8" x14ac:dyDescent="0.2">
      <c r="A41" s="4"/>
      <c r="B41" s="29"/>
      <c r="C41" s="32"/>
      <c r="D41" s="32"/>
      <c r="E41" s="32"/>
      <c r="F41" s="32"/>
      <c r="G41" s="32"/>
      <c r="H41" s="32"/>
    </row>
    <row r="42" spans="1:8" ht="22.5" x14ac:dyDescent="0.2">
      <c r="A42" s="4"/>
      <c r="B42" s="29" t="s">
        <v>14</v>
      </c>
      <c r="C42" s="32"/>
      <c r="D42" s="32"/>
      <c r="E42" s="32"/>
      <c r="F42" s="32"/>
      <c r="G42" s="32"/>
      <c r="H42" s="32"/>
    </row>
    <row r="43" spans="1:8" x14ac:dyDescent="0.2">
      <c r="A43" s="4"/>
      <c r="B43" s="29"/>
      <c r="C43" s="32"/>
      <c r="D43" s="32"/>
      <c r="E43" s="32"/>
      <c r="F43" s="32"/>
      <c r="G43" s="32"/>
      <c r="H43" s="32"/>
    </row>
    <row r="44" spans="1:8" ht="22.5" x14ac:dyDescent="0.2">
      <c r="A44" s="4"/>
      <c r="B44" s="29" t="s">
        <v>26</v>
      </c>
      <c r="C44" s="32"/>
      <c r="D44" s="32"/>
      <c r="E44" s="32"/>
      <c r="F44" s="32"/>
      <c r="G44" s="32"/>
      <c r="H44" s="32"/>
    </row>
    <row r="45" spans="1:8" x14ac:dyDescent="0.2">
      <c r="A45" s="4"/>
      <c r="B45" s="29"/>
      <c r="C45" s="32"/>
      <c r="D45" s="32"/>
      <c r="E45" s="32"/>
      <c r="F45" s="32"/>
      <c r="G45" s="32"/>
      <c r="H45" s="32"/>
    </row>
    <row r="46" spans="1:8" ht="22.5" x14ac:dyDescent="0.2">
      <c r="A46" s="4"/>
      <c r="B46" s="29" t="s">
        <v>27</v>
      </c>
      <c r="C46" s="32"/>
      <c r="D46" s="32"/>
      <c r="E46" s="32"/>
      <c r="F46" s="32"/>
      <c r="G46" s="32"/>
      <c r="H46" s="32"/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ht="22.5" x14ac:dyDescent="0.2">
      <c r="A48" s="4"/>
      <c r="B48" s="29" t="s">
        <v>34</v>
      </c>
      <c r="C48" s="32"/>
      <c r="D48" s="32"/>
      <c r="E48" s="32"/>
      <c r="F48" s="32"/>
      <c r="G48" s="32"/>
      <c r="H48" s="32"/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x14ac:dyDescent="0.2">
      <c r="A50" s="4"/>
      <c r="B50" s="29" t="s">
        <v>15</v>
      </c>
      <c r="C50" s="32"/>
      <c r="D50" s="32"/>
      <c r="E50" s="32"/>
      <c r="F50" s="32"/>
      <c r="G50" s="32"/>
      <c r="H50" s="32"/>
    </row>
    <row r="51" spans="1:8" x14ac:dyDescent="0.2">
      <c r="A51" s="28"/>
      <c r="B51" s="30"/>
      <c r="C51" s="33"/>
      <c r="D51" s="33"/>
      <c r="E51" s="33"/>
      <c r="F51" s="33"/>
      <c r="G51" s="33"/>
      <c r="H51" s="33"/>
    </row>
    <row r="52" spans="1:8" x14ac:dyDescent="0.2">
      <c r="A52" s="24"/>
      <c r="B52" s="45" t="s">
        <v>53</v>
      </c>
      <c r="C52" s="21"/>
      <c r="D52" s="21"/>
      <c r="E52" s="21"/>
      <c r="F52" s="21"/>
      <c r="G52" s="21"/>
      <c r="H52" s="21"/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showGridLines="0" topLeftCell="A4" workbookViewId="0">
      <selection activeCell="C45" sqref="C45:H4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61" t="s">
        <v>139</v>
      </c>
      <c r="B1" s="62"/>
      <c r="C1" s="62"/>
      <c r="D1" s="62"/>
      <c r="E1" s="62"/>
      <c r="F1" s="62"/>
      <c r="G1" s="62"/>
      <c r="H1" s="63"/>
    </row>
    <row r="2" spans="1:8" x14ac:dyDescent="0.2">
      <c r="A2" s="66" t="s">
        <v>54</v>
      </c>
      <c r="B2" s="67"/>
      <c r="C2" s="61" t="s">
        <v>60</v>
      </c>
      <c r="D2" s="62"/>
      <c r="E2" s="62"/>
      <c r="F2" s="62"/>
      <c r="G2" s="63"/>
      <c r="H2" s="64" t="s">
        <v>59</v>
      </c>
    </row>
    <row r="3" spans="1:8" ht="24.95" customHeight="1" x14ac:dyDescent="0.2">
      <c r="A3" s="68"/>
      <c r="B3" s="69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5"/>
    </row>
    <row r="4" spans="1:8" x14ac:dyDescent="0.2">
      <c r="A4" s="70"/>
      <c r="B4" s="71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2"/>
      <c r="B5" s="43"/>
      <c r="C5" s="14"/>
      <c r="D5" s="14"/>
      <c r="E5" s="14"/>
      <c r="F5" s="14"/>
      <c r="G5" s="14"/>
      <c r="H5" s="14"/>
    </row>
    <row r="6" spans="1:8" x14ac:dyDescent="0.2">
      <c r="A6" s="39" t="s">
        <v>16</v>
      </c>
      <c r="B6" s="37"/>
      <c r="C6" s="15">
        <f>SUM(C7:C14)</f>
        <v>0</v>
      </c>
      <c r="D6" s="15">
        <f t="shared" ref="D6:H6" si="0">SUM(D7:D14)</f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6"/>
      <c r="B7" s="40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6"/>
      <c r="B8" s="40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f t="shared" ref="H8:H14" si="1">E8-F8</f>
        <v>0</v>
      </c>
    </row>
    <row r="9" spans="1:8" x14ac:dyDescent="0.2">
      <c r="A9" s="36"/>
      <c r="B9" s="40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36"/>
      <c r="B10" s="40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36"/>
      <c r="B11" s="40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36"/>
      <c r="B12" s="40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36"/>
      <c r="B13" s="40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36"/>
      <c r="B14" s="40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f t="shared" si="1"/>
        <v>0</v>
      </c>
    </row>
    <row r="15" spans="1:8" x14ac:dyDescent="0.2">
      <c r="A15" s="38"/>
      <c r="B15" s="40"/>
      <c r="C15" s="15"/>
      <c r="D15" s="15"/>
      <c r="E15" s="15"/>
      <c r="F15" s="15"/>
      <c r="G15" s="15"/>
      <c r="H15" s="15"/>
    </row>
    <row r="16" spans="1:8" x14ac:dyDescent="0.2">
      <c r="A16" s="39" t="s">
        <v>20</v>
      </c>
      <c r="B16" s="41"/>
      <c r="C16" s="15">
        <f>SUM(C17:C23)</f>
        <v>3660162746.96</v>
      </c>
      <c r="D16" s="15">
        <f t="shared" ref="D16:G16" si="2">SUM(D17:D23)</f>
        <v>-38210730.299999997</v>
      </c>
      <c r="E16" s="15">
        <f t="shared" si="2"/>
        <v>3621952016.6599998</v>
      </c>
      <c r="F16" s="15">
        <f t="shared" si="2"/>
        <v>2064454804.1300023</v>
      </c>
      <c r="G16" s="15">
        <f t="shared" si="2"/>
        <v>2002097460.3299992</v>
      </c>
      <c r="H16" s="15">
        <f>SUM(H17:H23)</f>
        <v>1557497212.5299976</v>
      </c>
    </row>
    <row r="17" spans="1:8" x14ac:dyDescent="0.2">
      <c r="A17" s="36"/>
      <c r="B17" s="40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f t="shared" ref="H17:H23" si="3">E17-F17</f>
        <v>0</v>
      </c>
    </row>
    <row r="18" spans="1:8" x14ac:dyDescent="0.2">
      <c r="A18" s="36"/>
      <c r="B18" s="40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f t="shared" si="3"/>
        <v>0</v>
      </c>
    </row>
    <row r="19" spans="1:8" x14ac:dyDescent="0.2">
      <c r="A19" s="36"/>
      <c r="B19" s="40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f t="shared" si="3"/>
        <v>0</v>
      </c>
    </row>
    <row r="20" spans="1:8" x14ac:dyDescent="0.2">
      <c r="A20" s="36"/>
      <c r="B20" s="40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f t="shared" si="3"/>
        <v>0</v>
      </c>
    </row>
    <row r="21" spans="1:8" x14ac:dyDescent="0.2">
      <c r="A21" s="36"/>
      <c r="B21" s="40" t="s">
        <v>47</v>
      </c>
      <c r="C21" s="15">
        <v>3660162746.96</v>
      </c>
      <c r="D21" s="15">
        <v>-38210730.299999997</v>
      </c>
      <c r="E21" s="15">
        <v>3621952016.6599998</v>
      </c>
      <c r="F21" s="15">
        <v>2064454804.1300023</v>
      </c>
      <c r="G21" s="15">
        <v>2002097460.3299992</v>
      </c>
      <c r="H21" s="15">
        <f>E21-F21</f>
        <v>1557497212.5299976</v>
      </c>
    </row>
    <row r="22" spans="1:8" x14ac:dyDescent="0.2">
      <c r="A22" s="36"/>
      <c r="B22" s="40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f t="shared" si="3"/>
        <v>0</v>
      </c>
    </row>
    <row r="23" spans="1:8" x14ac:dyDescent="0.2">
      <c r="A23" s="36"/>
      <c r="B23" s="40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f t="shared" si="3"/>
        <v>0</v>
      </c>
    </row>
    <row r="24" spans="1:8" x14ac:dyDescent="0.2">
      <c r="A24" s="38"/>
      <c r="B24" s="40"/>
      <c r="C24" s="15"/>
      <c r="D24" s="15"/>
      <c r="E24" s="15"/>
      <c r="F24" s="15"/>
      <c r="G24" s="15"/>
      <c r="H24" s="15"/>
    </row>
    <row r="25" spans="1:8" x14ac:dyDescent="0.2">
      <c r="A25" s="39" t="s">
        <v>49</v>
      </c>
      <c r="B25" s="41"/>
      <c r="C25" s="15">
        <f>SUM(C26:C34)</f>
        <v>346953263.02999991</v>
      </c>
      <c r="D25" s="15">
        <f t="shared" ref="D25:H25" si="4">SUM(D26:D34)</f>
        <v>62738700.079999998</v>
      </c>
      <c r="E25" s="15">
        <f t="shared" si="4"/>
        <v>409691963.11000001</v>
      </c>
      <c r="F25" s="15">
        <f t="shared" si="4"/>
        <v>141424450.69999969</v>
      </c>
      <c r="G25" s="15">
        <f t="shared" si="4"/>
        <v>136397437.96999979</v>
      </c>
      <c r="H25" s="15">
        <f t="shared" si="4"/>
        <v>268267512.41000032</v>
      </c>
    </row>
    <row r="26" spans="1:8" x14ac:dyDescent="0.2">
      <c r="A26" s="36"/>
      <c r="B26" s="40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f t="shared" ref="H26:H34" si="5">E26-F26</f>
        <v>0</v>
      </c>
    </row>
    <row r="27" spans="1:8" x14ac:dyDescent="0.2">
      <c r="A27" s="36"/>
      <c r="B27" s="40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f t="shared" si="5"/>
        <v>0</v>
      </c>
    </row>
    <row r="28" spans="1:8" x14ac:dyDescent="0.2">
      <c r="A28" s="36"/>
      <c r="B28" s="40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f t="shared" si="5"/>
        <v>0</v>
      </c>
    </row>
    <row r="29" spans="1:8" x14ac:dyDescent="0.2">
      <c r="A29" s="36"/>
      <c r="B29" s="40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f t="shared" si="5"/>
        <v>0</v>
      </c>
    </row>
    <row r="30" spans="1:8" x14ac:dyDescent="0.2">
      <c r="A30" s="36"/>
      <c r="B30" s="40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f t="shared" si="5"/>
        <v>0</v>
      </c>
    </row>
    <row r="31" spans="1:8" x14ac:dyDescent="0.2">
      <c r="A31" s="36"/>
      <c r="B31" s="40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f t="shared" si="5"/>
        <v>0</v>
      </c>
    </row>
    <row r="32" spans="1:8" x14ac:dyDescent="0.2">
      <c r="A32" s="36"/>
      <c r="B32" s="40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f t="shared" si="5"/>
        <v>0</v>
      </c>
    </row>
    <row r="33" spans="1:8" x14ac:dyDescent="0.2">
      <c r="A33" s="36"/>
      <c r="B33" s="40" t="s">
        <v>51</v>
      </c>
      <c r="C33" s="15">
        <v>346953263.02999991</v>
      </c>
      <c r="D33" s="15">
        <v>62738700.079999998</v>
      </c>
      <c r="E33" s="15">
        <v>409691963.11000001</v>
      </c>
      <c r="F33" s="15">
        <v>141424450.69999969</v>
      </c>
      <c r="G33" s="15">
        <v>136397437.96999979</v>
      </c>
      <c r="H33" s="15">
        <f>E33-F33</f>
        <v>268267512.41000032</v>
      </c>
    </row>
    <row r="34" spans="1:8" x14ac:dyDescent="0.2">
      <c r="A34" s="36"/>
      <c r="B34" s="40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5"/>
        <v>0</v>
      </c>
    </row>
    <row r="35" spans="1:8" x14ac:dyDescent="0.2">
      <c r="A35" s="38"/>
      <c r="B35" s="40"/>
      <c r="C35" s="15"/>
      <c r="D35" s="15"/>
      <c r="E35" s="15"/>
      <c r="F35" s="15"/>
      <c r="G35" s="15"/>
      <c r="H35" s="15"/>
    </row>
    <row r="36" spans="1:8" x14ac:dyDescent="0.2">
      <c r="A36" s="39" t="s">
        <v>32</v>
      </c>
      <c r="B36" s="41"/>
      <c r="C36" s="15">
        <f>SUM(C37:C40)</f>
        <v>0</v>
      </c>
      <c r="D36" s="15">
        <f t="shared" ref="D36:H36" si="6">SUM(D37:D40)</f>
        <v>0</v>
      </c>
      <c r="E36" s="15">
        <f t="shared" si="6"/>
        <v>0</v>
      </c>
      <c r="F36" s="15">
        <f t="shared" si="6"/>
        <v>0</v>
      </c>
      <c r="G36" s="15">
        <f t="shared" si="6"/>
        <v>0</v>
      </c>
      <c r="H36" s="15">
        <f t="shared" si="6"/>
        <v>0</v>
      </c>
    </row>
    <row r="37" spans="1:8" x14ac:dyDescent="0.2">
      <c r="A37" s="36"/>
      <c r="B37" s="40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f t="shared" ref="H37:H40" si="7">E37-F37</f>
        <v>0</v>
      </c>
    </row>
    <row r="38" spans="1:8" ht="22.5" x14ac:dyDescent="0.2">
      <c r="A38" s="36"/>
      <c r="B38" s="40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 t="shared" si="7"/>
        <v>0</v>
      </c>
    </row>
    <row r="39" spans="1:8" x14ac:dyDescent="0.2">
      <c r="A39" s="36"/>
      <c r="B39" s="40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7"/>
        <v>0</v>
      </c>
    </row>
    <row r="40" spans="1:8" x14ac:dyDescent="0.2">
      <c r="A40" s="36"/>
      <c r="B40" s="40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7"/>
        <v>0</v>
      </c>
    </row>
    <row r="41" spans="1:8" x14ac:dyDescent="0.2">
      <c r="A41" s="38"/>
      <c r="B41" s="40"/>
      <c r="C41" s="15"/>
      <c r="D41" s="15"/>
      <c r="E41" s="15"/>
      <c r="F41" s="15"/>
      <c r="G41" s="15"/>
      <c r="H41" s="15"/>
    </row>
    <row r="42" spans="1:8" x14ac:dyDescent="0.2">
      <c r="A42" s="44"/>
      <c r="B42" s="45" t="s">
        <v>53</v>
      </c>
      <c r="C42" s="21">
        <f>C36+C25+C16+C6</f>
        <v>4007116009.9899998</v>
      </c>
      <c r="D42" s="21">
        <f>D36+D25+D16+D6</f>
        <v>24527969.780000001</v>
      </c>
      <c r="E42" s="21">
        <f t="shared" ref="E42:H42" si="8">E36+E25+E16+E6</f>
        <v>4031643979.77</v>
      </c>
      <c r="F42" s="21">
        <f t="shared" si="8"/>
        <v>2205879254.8300018</v>
      </c>
      <c r="G42" s="21">
        <f t="shared" si="8"/>
        <v>2138494898.299999</v>
      </c>
      <c r="H42" s="21">
        <f t="shared" si="8"/>
        <v>1825764724.9399979</v>
      </c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57"/>
      <c r="D44" s="57"/>
      <c r="E44" s="57"/>
      <c r="F44" s="57"/>
      <c r="G44" s="57"/>
      <c r="H44" s="57"/>
    </row>
    <row r="45" spans="1:8" x14ac:dyDescent="0.2">
      <c r="A45" s="35"/>
      <c r="B45" s="35"/>
      <c r="C45" s="57"/>
      <c r="D45" s="57"/>
      <c r="E45" s="57"/>
      <c r="F45" s="57"/>
      <c r="G45" s="57"/>
      <c r="H45" s="57"/>
    </row>
    <row r="46" spans="1:8" x14ac:dyDescent="0.2">
      <c r="C46" s="59"/>
      <c r="D46" s="59"/>
      <c r="E46" s="59"/>
      <c r="F46" s="59"/>
      <c r="G46" s="59"/>
      <c r="H46" s="59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</cp:lastModifiedBy>
  <cp:lastPrinted>2018-03-08T21:21:25Z</cp:lastPrinted>
  <dcterms:created xsi:type="dcterms:W3CDTF">2014-02-10T03:37:14Z</dcterms:created>
  <dcterms:modified xsi:type="dcterms:W3CDTF">2020-10-20T19:00:38Z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