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ASEG\2024\"/>
    </mc:Choice>
  </mc:AlternateContent>
  <xr:revisionPtr revIDLastSave="0" documentId="8_{05B27687-2E76-4C85-8038-D40DA4430BC4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G78" i="1"/>
  <c r="F78" i="1"/>
  <c r="H141" i="1"/>
  <c r="F88" i="1" l="1"/>
  <c r="G88" i="1"/>
  <c r="I159" i="1" l="1"/>
  <c r="I158" i="1"/>
  <c r="I157" i="1"/>
  <c r="I156" i="1"/>
  <c r="I155" i="1"/>
  <c r="I154" i="1"/>
  <c r="I153" i="1"/>
  <c r="I151" i="1"/>
  <c r="I150" i="1"/>
  <c r="I149" i="1"/>
  <c r="I147" i="1"/>
  <c r="I146" i="1"/>
  <c r="I145" i="1"/>
  <c r="I144" i="1"/>
  <c r="I143" i="1"/>
  <c r="I142" i="1"/>
  <c r="I141" i="1"/>
  <c r="I139" i="1"/>
  <c r="I137" i="1"/>
  <c r="I135" i="1"/>
  <c r="I132" i="1"/>
  <c r="I130" i="1"/>
  <c r="I129" i="1"/>
  <c r="I127" i="1"/>
  <c r="I125" i="1"/>
  <c r="I124" i="1"/>
  <c r="I123" i="1"/>
  <c r="I122" i="1"/>
  <c r="I121" i="1"/>
  <c r="I119" i="1"/>
  <c r="I118" i="1"/>
  <c r="I117" i="1"/>
  <c r="I114" i="1"/>
  <c r="I98" i="1"/>
  <c r="I94" i="1"/>
  <c r="I85" i="1"/>
  <c r="I84" i="1"/>
  <c r="I83" i="1"/>
  <c r="I82" i="1"/>
  <c r="I81" i="1"/>
  <c r="I80" i="1"/>
  <c r="I79" i="1"/>
  <c r="I77" i="1"/>
  <c r="I76" i="1"/>
  <c r="I75" i="1"/>
  <c r="I73" i="1"/>
  <c r="I72" i="1"/>
  <c r="I71" i="1"/>
  <c r="I70" i="1"/>
  <c r="I69" i="1"/>
  <c r="I68" i="1"/>
  <c r="I67" i="1"/>
  <c r="I43" i="1"/>
  <c r="H159" i="1"/>
  <c r="H158" i="1"/>
  <c r="H157" i="1"/>
  <c r="H156" i="1"/>
  <c r="H155" i="1"/>
  <c r="H154" i="1"/>
  <c r="H153" i="1"/>
  <c r="H151" i="1"/>
  <c r="H150" i="1"/>
  <c r="H149" i="1"/>
  <c r="H147" i="1"/>
  <c r="H146" i="1"/>
  <c r="H145" i="1"/>
  <c r="H144" i="1"/>
  <c r="H143" i="1"/>
  <c r="H142" i="1"/>
  <c r="H139" i="1"/>
  <c r="H138" i="1"/>
  <c r="H136" i="1" s="1"/>
  <c r="H137" i="1"/>
  <c r="H135" i="1"/>
  <c r="H134" i="1"/>
  <c r="I134" i="1" s="1"/>
  <c r="H133" i="1"/>
  <c r="I133" i="1" s="1"/>
  <c r="H132" i="1"/>
  <c r="H131" i="1"/>
  <c r="I131" i="1" s="1"/>
  <c r="H130" i="1"/>
  <c r="H129" i="1"/>
  <c r="H128" i="1"/>
  <c r="I128" i="1" s="1"/>
  <c r="H127" i="1"/>
  <c r="H125" i="1"/>
  <c r="H124" i="1"/>
  <c r="H123" i="1"/>
  <c r="H122" i="1"/>
  <c r="H121" i="1"/>
  <c r="H120" i="1"/>
  <c r="I120" i="1" s="1"/>
  <c r="H119" i="1"/>
  <c r="H118" i="1"/>
  <c r="H116" i="1" s="1"/>
  <c r="H117" i="1"/>
  <c r="H115" i="1"/>
  <c r="I115" i="1" s="1"/>
  <c r="H114" i="1"/>
  <c r="H113" i="1"/>
  <c r="I113" i="1" s="1"/>
  <c r="H112" i="1"/>
  <c r="I112" i="1" s="1"/>
  <c r="H111" i="1"/>
  <c r="I111" i="1" s="1"/>
  <c r="H110" i="1"/>
  <c r="H109" i="1"/>
  <c r="I109" i="1" s="1"/>
  <c r="H108" i="1"/>
  <c r="I108" i="1" s="1"/>
  <c r="H107" i="1"/>
  <c r="I107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H97" i="1"/>
  <c r="I97" i="1" s="1"/>
  <c r="H95" i="1"/>
  <c r="I95" i="1" s="1"/>
  <c r="H94" i="1"/>
  <c r="H93" i="1"/>
  <c r="I93" i="1" s="1"/>
  <c r="H92" i="1"/>
  <c r="I92" i="1" s="1"/>
  <c r="H91" i="1"/>
  <c r="I91" i="1" s="1"/>
  <c r="H90" i="1"/>
  <c r="I90" i="1" s="1"/>
  <c r="H89" i="1"/>
  <c r="I89" i="1" s="1"/>
  <c r="H85" i="1"/>
  <c r="H84" i="1"/>
  <c r="H83" i="1"/>
  <c r="H82" i="1"/>
  <c r="H81" i="1"/>
  <c r="H80" i="1"/>
  <c r="H79" i="1"/>
  <c r="H77" i="1"/>
  <c r="H76" i="1"/>
  <c r="H75" i="1"/>
  <c r="H73" i="1"/>
  <c r="H72" i="1"/>
  <c r="H71" i="1"/>
  <c r="H70" i="1"/>
  <c r="H69" i="1"/>
  <c r="H68" i="1"/>
  <c r="H67" i="1"/>
  <c r="H65" i="1"/>
  <c r="I65" i="1" s="1"/>
  <c r="H64" i="1"/>
  <c r="I64" i="1" s="1"/>
  <c r="H63" i="1"/>
  <c r="H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I23" i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15" i="1"/>
  <c r="I15" i="1" s="1"/>
  <c r="D136" i="1"/>
  <c r="E136" i="1"/>
  <c r="F136" i="1"/>
  <c r="G136" i="1"/>
  <c r="C136" i="1"/>
  <c r="D126" i="1"/>
  <c r="E126" i="1"/>
  <c r="F126" i="1"/>
  <c r="G126" i="1"/>
  <c r="C126" i="1"/>
  <c r="D116" i="1"/>
  <c r="E116" i="1"/>
  <c r="F116" i="1"/>
  <c r="G116" i="1"/>
  <c r="C116" i="1"/>
  <c r="D106" i="1"/>
  <c r="E106" i="1"/>
  <c r="F106" i="1"/>
  <c r="G106" i="1"/>
  <c r="C106" i="1"/>
  <c r="C96" i="1"/>
  <c r="G96" i="1"/>
  <c r="F96" i="1"/>
  <c r="E96" i="1"/>
  <c r="D96" i="1"/>
  <c r="E88" i="1"/>
  <c r="D88" i="1"/>
  <c r="C88" i="1"/>
  <c r="D62" i="1"/>
  <c r="E62" i="1"/>
  <c r="F62" i="1"/>
  <c r="G62" i="1"/>
  <c r="C62" i="1"/>
  <c r="D52" i="1"/>
  <c r="E52" i="1"/>
  <c r="F52" i="1"/>
  <c r="G52" i="1"/>
  <c r="C52" i="1"/>
  <c r="D42" i="1"/>
  <c r="E42" i="1"/>
  <c r="F42" i="1"/>
  <c r="G42" i="1"/>
  <c r="C42" i="1"/>
  <c r="D32" i="1"/>
  <c r="E32" i="1"/>
  <c r="F32" i="1"/>
  <c r="G32" i="1"/>
  <c r="C32" i="1"/>
  <c r="D22" i="1"/>
  <c r="E22" i="1"/>
  <c r="F22" i="1"/>
  <c r="G22" i="1"/>
  <c r="C22" i="1"/>
  <c r="D14" i="1"/>
  <c r="E14" i="1"/>
  <c r="F14" i="1"/>
  <c r="G14" i="1"/>
  <c r="C14" i="1"/>
  <c r="I136" i="1" l="1"/>
  <c r="I138" i="1"/>
  <c r="G87" i="1"/>
  <c r="I126" i="1"/>
  <c r="F87" i="1"/>
  <c r="H126" i="1"/>
  <c r="I116" i="1"/>
  <c r="C13" i="1"/>
  <c r="H42" i="1"/>
  <c r="C87" i="1"/>
  <c r="H106" i="1"/>
  <c r="D87" i="1"/>
  <c r="E13" i="1"/>
  <c r="D13" i="1"/>
  <c r="I88" i="1"/>
  <c r="I63" i="1"/>
  <c r="I62" i="1" s="1"/>
  <c r="I52" i="1"/>
  <c r="I42" i="1"/>
  <c r="F13" i="1"/>
  <c r="I32" i="1"/>
  <c r="H32" i="1"/>
  <c r="I110" i="1"/>
  <c r="I106" i="1" s="1"/>
  <c r="H96" i="1"/>
  <c r="I96" i="1"/>
  <c r="H88" i="1"/>
  <c r="G13" i="1"/>
  <c r="G161" i="1" s="1"/>
  <c r="H52" i="1"/>
  <c r="H22" i="1"/>
  <c r="I22" i="1"/>
  <c r="I14" i="1"/>
  <c r="H14" i="1"/>
  <c r="E87" i="1"/>
  <c r="F161" i="1" l="1"/>
  <c r="D161" i="1"/>
  <c r="C161" i="1"/>
  <c r="H87" i="1"/>
  <c r="I87" i="1"/>
  <c r="E161" i="1"/>
  <c r="I13" i="1"/>
  <c r="H13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H161" i="1" l="1"/>
  <c r="I161" i="1"/>
  <c r="D31" i="3"/>
  <c r="E31" i="3"/>
</calcChain>
</file>

<file path=xl/sharedStrings.xml><?xml version="1.0" encoding="utf-8"?>
<sst xmlns="http://schemas.openxmlformats.org/spreadsheetml/2006/main" count="260" uniqueCount="146">
  <si>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</si>
  <si>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</si>
  <si>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</si>
  <si>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</si>
  <si>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</si>
  <si>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</si>
  <si>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</si>
  <si>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</si>
  <si>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</si>
  <si>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</si>
  <si>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</si>
  <si>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</si>
  <si>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</si>
  <si>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</si>
  <si>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</si>
  <si>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</si>
  <si>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</si>
  <si>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</si>
  <si>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</si>
  <si>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</si>
  <si>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</si>
  <si>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</si>
  <si>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</si>
  <si>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</si>
  <si>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</si>
  <si>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</si>
  <si>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</si>
  <si>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</si>
  <si>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</si>
  <si>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</si>
  <si>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</si>
  <si>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</si>
  <si>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</si>
  <si>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</si>
  <si>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</si>
  <si>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</si>
  <si>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</si>
  <si>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</si>
  <si>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</si>
  <si>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</si>
  <si>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</si>
  <si>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</si>
  <si>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</si>
  <si>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</si>
  <si>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</si>
  <si>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</si>
  <si>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</si>
  <si>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</si>
  <si>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</si>
  <si>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</si>
  <si>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</si>
  <si>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</si>
  <si>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</si>
  <si>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</si>
  <si>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</si>
  <si>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</si>
  <si>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</si>
  <si>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</si>
  <si>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</si>
  <si>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</si>
  <si>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</si>
  <si>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</si>
  <si>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</si>
  <si>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</si>
  <si>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</si>
  <si>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</si>
  <si>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</si>
  <si>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</si>
  <si>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</si>
  <si>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</si>
  <si>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</si>
  <si>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</si>
  <si>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</si>
  <si>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</si>
  <si>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</si>
  <si>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</si>
  <si>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</si>
  <si>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</si>
  <si>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</si>
  <si>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</si>
  <si>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</si>
  <si>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</si>
  <si>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</si>
  <si>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</si>
  <si>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</si>
  <si>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</si>
  <si>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</si>
  <si>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</si>
  <si>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</si>
  <si>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</si>
  <si>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</si>
  <si>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</si>
  <si>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</si>
  <si>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</si>
  <si>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</si>
  <si>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</si>
  <si>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</si>
  <si>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</si>
  <si>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</si>
  <si>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</si>
  <si>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</si>
  <si>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</si>
  <si>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</si>
  <si>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</si>
  <si>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</si>
  <si>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</si>
  <si>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</si>
  <si>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</si>
  <si>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</si>
  <si>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</si>
  <si>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</si>
  <si>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</si>
  <si>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</si>
  <si>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</si>
  <si>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</si>
  <si>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</si>
  <si>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</si>
  <si>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</si>
  <si>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</si>
  <si>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</si>
  <si>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</si>
  <si>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</si>
  <si>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</si>
  <si>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</si>
  <si>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</si>
  <si>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</si>
  <si>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</si>
  <si>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</si>
  <si>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</si>
  <si>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</si>
  <si>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</si>
  <si>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</si>
  <si>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</si>
  <si>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</si>
  <si>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</si>
  <si>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</si>
  <si>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</si>
  <si>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</si>
  <si>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</si>
  <si>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</si>
  <si>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</si>
  <si>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Universidad de Guanajuato</t>
  </si>
  <si>
    <t>Correspondiente del 01 de Enero al 30 de Septiembre de 2024</t>
  </si>
  <si>
    <t>La Universidad de Guanajuato no cuenta con Balance Presupuestario Negativo</t>
  </si>
  <si>
    <t>El periodo a reportar no corresponde al cierre del ejercicio</t>
  </si>
  <si>
    <t>La Universidad de Guanajuato no tiene contratada Deuda.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</si>
</sst>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43" fontId="16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2" fillId="0" borderId="0" xfId="0" applyNumberFormat="1" applyFont="1"/>
    <xf numFmtId="43" fontId="2" fillId="0" borderId="0" xfId="6" applyFont="1"/>
    <xf numFmtId="43" fontId="2" fillId="0" borderId="0" xfId="0" applyNumberFormat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7">
    <cellStyle name="Hipervínculo" xfId="1" builtinId="8"/>
    <cellStyle name="Millares" xfId="6" builtinId="3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C1" sqref="C1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141</v>
      </c>
      <c r="B1" s="20"/>
      <c r="C1" s="21" t="s">
        <v>0</v>
      </c>
      <c r="D1" s="22">
        <v>2024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142</v>
      </c>
      <c r="B3" s="24"/>
      <c r="C3" s="25" t="s">
        <v>4</v>
      </c>
      <c r="D3" s="27">
        <v>3</v>
      </c>
    </row>
    <row r="4" spans="1:4" x14ac:dyDescent="0.2">
      <c r="A4" s="74" t="s">
        <v>5</v>
      </c>
      <c r="B4" s="75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16" sqref="C16:C1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30 de Septiembre de 2024</v>
      </c>
      <c r="C3" s="76"/>
      <c r="D3" s="76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1" spans="1:6" x14ac:dyDescent="0.2">
      <c r="B11" s="1" t="s">
        <v>143</v>
      </c>
    </row>
    <row r="16" spans="1:6" x14ac:dyDescent="0.2">
      <c r="C16" s="70"/>
    </row>
    <row r="17" spans="3:3" x14ac:dyDescent="0.2">
      <c r="C17" s="69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M170"/>
  <sheetViews>
    <sheetView showGridLines="0" zoomScaleNormal="100" workbookViewId="0">
      <selection activeCell="L9" sqref="L9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5.33203125" style="1" customWidth="1"/>
    <col min="5" max="5" width="19.83203125" style="1" customWidth="1"/>
    <col min="6" max="6" width="16.83203125" style="1" customWidth="1"/>
    <col min="7" max="7" width="17.6640625" style="1" customWidth="1"/>
    <col min="8" max="8" width="15.1640625" style="1" bestFit="1" customWidth="1"/>
    <col min="9" max="9" width="18" style="1" bestFit="1" customWidth="1"/>
    <col min="10" max="10" width="12" style="1"/>
    <col min="11" max="11" width="13.6640625" style="1" bestFit="1" customWidth="1"/>
    <col min="12" max="12" width="15" style="1" bestFit="1" customWidth="1"/>
    <col min="13" max="13" width="13.33203125" style="1" bestFit="1" customWidth="1"/>
    <col min="14" max="16384" width="12" style="1"/>
  </cols>
  <sheetData>
    <row r="1" spans="1:12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12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12" x14ac:dyDescent="0.2">
      <c r="B3" s="76" t="str">
        <f>'Notas de Disciplina Financiera'!A3</f>
        <v>Correspondiente del 01 de Enero al 30 de Septiembre de 2024</v>
      </c>
      <c r="C3" s="76"/>
      <c r="D3" s="76"/>
      <c r="E3" s="40" t="s">
        <v>4</v>
      </c>
      <c r="F3" s="41">
        <f>'Notas de Disciplina Financiera'!D3</f>
        <v>3</v>
      </c>
    </row>
    <row r="5" spans="1:12" x14ac:dyDescent="0.2">
      <c r="B5" s="43" t="s">
        <v>23</v>
      </c>
    </row>
    <row r="6" spans="1:12" x14ac:dyDescent="0.2">
      <c r="B6" s="82" t="str">
        <f>B1</f>
        <v>Universidad de Guanajuato</v>
      </c>
      <c r="C6" s="82"/>
      <c r="D6" s="82"/>
      <c r="E6" s="82"/>
      <c r="F6" s="82"/>
      <c r="G6" s="82"/>
      <c r="H6" s="82"/>
      <c r="I6" s="82"/>
    </row>
    <row r="7" spans="1:12" x14ac:dyDescent="0.2">
      <c r="B7" s="77" t="s">
        <v>24</v>
      </c>
      <c r="C7" s="77"/>
      <c r="D7" s="77"/>
      <c r="E7" s="77"/>
      <c r="F7" s="77"/>
      <c r="G7" s="77"/>
      <c r="H7" s="77"/>
      <c r="I7" s="77"/>
    </row>
    <row r="8" spans="1:12" x14ac:dyDescent="0.2">
      <c r="B8" s="77" t="s">
        <v>25</v>
      </c>
      <c r="C8" s="77"/>
      <c r="D8" s="77"/>
      <c r="E8" s="77"/>
      <c r="F8" s="77"/>
      <c r="G8" s="77"/>
      <c r="H8" s="77"/>
      <c r="I8" s="77"/>
    </row>
    <row r="9" spans="1:12" x14ac:dyDescent="0.2">
      <c r="B9" s="77" t="str">
        <f>B3</f>
        <v>Correspondiente del 01 de Enero al 30 de Septiembre de 2024</v>
      </c>
      <c r="C9" s="77"/>
      <c r="D9" s="77"/>
      <c r="E9" s="77"/>
      <c r="F9" s="77"/>
      <c r="G9" s="77"/>
      <c r="H9" s="77"/>
      <c r="I9" s="77"/>
    </row>
    <row r="10" spans="1:12" x14ac:dyDescent="0.2">
      <c r="B10" s="78" t="s">
        <v>26</v>
      </c>
      <c r="C10" s="78"/>
      <c r="D10" s="78"/>
      <c r="E10" s="78"/>
      <c r="F10" s="78"/>
      <c r="G10" s="78"/>
      <c r="H10" s="78"/>
      <c r="I10" s="78"/>
    </row>
    <row r="11" spans="1:12" x14ac:dyDescent="0.2">
      <c r="B11" s="9"/>
      <c r="C11" s="9"/>
      <c r="D11" s="79" t="s">
        <v>27</v>
      </c>
      <c r="E11" s="80"/>
      <c r="F11" s="80"/>
      <c r="G11" s="80"/>
      <c r="H11" s="81"/>
      <c r="I11" s="9"/>
    </row>
    <row r="12" spans="1:12" ht="56.25" customHeight="1" x14ac:dyDescent="0.2">
      <c r="B12" s="8" t="s">
        <v>28</v>
      </c>
      <c r="C12" s="8" t="s">
        <v>29</v>
      </c>
      <c r="D12" s="2" t="s">
        <v>30</v>
      </c>
      <c r="E12" s="2" t="s">
        <v>31</v>
      </c>
      <c r="F12" s="2" t="s">
        <v>32</v>
      </c>
      <c r="G12" s="2" t="s">
        <v>33</v>
      </c>
      <c r="H12" s="2" t="s">
        <v>34</v>
      </c>
      <c r="I12" s="8" t="s">
        <v>35</v>
      </c>
    </row>
    <row r="13" spans="1:12" x14ac:dyDescent="0.2">
      <c r="A13" s="42"/>
      <c r="B13" s="13" t="s">
        <v>36</v>
      </c>
      <c r="C13" s="3">
        <f>C14+C22+C32+C42+C52+C62+C66+C74+C78</f>
        <v>1813302329.9999998</v>
      </c>
      <c r="D13" s="3">
        <f t="shared" ref="D13:H13" si="0">D14+D22+D32+D42+D52+D62+D66+D74+D78</f>
        <v>352681048</v>
      </c>
      <c r="E13" s="3">
        <f t="shared" si="0"/>
        <v>10631418.949999999</v>
      </c>
      <c r="F13" s="3">
        <f t="shared" si="0"/>
        <v>1174466666.2499998</v>
      </c>
      <c r="G13" s="3">
        <f t="shared" si="0"/>
        <v>1174466666.3000002</v>
      </c>
      <c r="H13" s="3">
        <f t="shared" si="0"/>
        <v>342049629</v>
      </c>
      <c r="I13" s="3">
        <f>I14+I22+I32+I42+I52+I62+I66+I74+I78</f>
        <v>2155351959</v>
      </c>
    </row>
    <row r="14" spans="1:12" x14ac:dyDescent="0.2">
      <c r="B14" s="17" t="s">
        <v>37</v>
      </c>
      <c r="C14" s="3">
        <f>C15+C16+C17+C18+C19+C20+C21</f>
        <v>1365778799.4699998</v>
      </c>
      <c r="D14" s="3">
        <f t="shared" ref="D14:I14" si="1">D15+D16+D17+D18+D19+D20+D21</f>
        <v>66799217.069999993</v>
      </c>
      <c r="E14" s="3">
        <f t="shared" si="1"/>
        <v>6293642.04</v>
      </c>
      <c r="F14" s="3">
        <f t="shared" si="1"/>
        <v>681776866.05999994</v>
      </c>
      <c r="G14" s="3">
        <f t="shared" si="1"/>
        <v>717917583.55000007</v>
      </c>
      <c r="H14" s="3">
        <f t="shared" si="1"/>
        <v>24364857.540000033</v>
      </c>
      <c r="I14" s="3">
        <f t="shared" si="1"/>
        <v>1390143657.01</v>
      </c>
      <c r="K14" s="71"/>
      <c r="L14" s="72"/>
    </row>
    <row r="15" spans="1:12" x14ac:dyDescent="0.2">
      <c r="B15" s="16" t="s">
        <v>38</v>
      </c>
      <c r="C15" s="4">
        <v>219760397.16</v>
      </c>
      <c r="D15" s="4">
        <v>0</v>
      </c>
      <c r="E15" s="4">
        <v>0</v>
      </c>
      <c r="F15" s="4">
        <v>78560692.870000005</v>
      </c>
      <c r="G15" s="4">
        <v>71589278.049999997</v>
      </c>
      <c r="H15" s="4">
        <f>D15-E15+F15-G15</f>
        <v>6971414.8200000077</v>
      </c>
      <c r="I15" s="4">
        <f>C15+H15</f>
        <v>226731811.98000002</v>
      </c>
      <c r="K15" s="71"/>
      <c r="L15" s="71"/>
    </row>
    <row r="16" spans="1:12" x14ac:dyDescent="0.2">
      <c r="B16" s="16" t="s">
        <v>39</v>
      </c>
      <c r="C16" s="4">
        <v>336160312.64999998</v>
      </c>
      <c r="D16" s="4">
        <v>34726208.729999997</v>
      </c>
      <c r="E16" s="4">
        <v>3029092.04</v>
      </c>
      <c r="F16" s="4">
        <v>288845765.22000003</v>
      </c>
      <c r="G16" s="4">
        <v>261327162.34999999</v>
      </c>
      <c r="H16" s="4">
        <f t="shared" ref="H16:H79" si="2">D16-E16+F16-G16</f>
        <v>59215719.560000032</v>
      </c>
      <c r="I16" s="4">
        <f t="shared" ref="I16:I79" si="3">C16+H16</f>
        <v>395376032.21000004</v>
      </c>
    </row>
    <row r="17" spans="2:13" x14ac:dyDescent="0.2">
      <c r="B17" s="16" t="s">
        <v>40</v>
      </c>
      <c r="C17" s="4">
        <v>121640843.75</v>
      </c>
      <c r="D17" s="4">
        <v>106000</v>
      </c>
      <c r="E17" s="4">
        <v>0</v>
      </c>
      <c r="F17" s="4">
        <v>41858478.950000003</v>
      </c>
      <c r="G17" s="4">
        <v>36076138.340000004</v>
      </c>
      <c r="H17" s="4">
        <f t="shared" si="2"/>
        <v>5888340.6099999994</v>
      </c>
      <c r="I17" s="4">
        <f t="shared" si="3"/>
        <v>127529184.36</v>
      </c>
    </row>
    <row r="18" spans="2:13" x14ac:dyDescent="0.2">
      <c r="B18" s="16" t="s">
        <v>41</v>
      </c>
      <c r="C18" s="4">
        <v>190408138.47999999</v>
      </c>
      <c r="D18" s="4">
        <v>0</v>
      </c>
      <c r="E18" s="4">
        <v>0</v>
      </c>
      <c r="F18" s="4">
        <v>109685331.87</v>
      </c>
      <c r="G18" s="4">
        <v>104112441.15000001</v>
      </c>
      <c r="H18" s="4">
        <f t="shared" si="2"/>
        <v>5572890.7199999988</v>
      </c>
      <c r="I18" s="4">
        <f t="shared" si="3"/>
        <v>195981029.19999999</v>
      </c>
    </row>
    <row r="19" spans="2:13" x14ac:dyDescent="0.2">
      <c r="B19" s="16" t="s">
        <v>42</v>
      </c>
      <c r="C19" s="4">
        <v>305650227.83999997</v>
      </c>
      <c r="D19" s="4">
        <v>6967008.3399999999</v>
      </c>
      <c r="E19" s="4">
        <v>3264550</v>
      </c>
      <c r="F19" s="4">
        <v>91853607.109999999</v>
      </c>
      <c r="G19" s="4">
        <v>137113541.74000001</v>
      </c>
      <c r="H19" s="4">
        <f t="shared" si="2"/>
        <v>-41557476.290000007</v>
      </c>
      <c r="I19" s="4">
        <f t="shared" si="3"/>
        <v>264092751.54999995</v>
      </c>
      <c r="K19" s="71"/>
      <c r="L19" s="71"/>
      <c r="M19" s="71"/>
    </row>
    <row r="20" spans="2:13" x14ac:dyDescent="0.2">
      <c r="B20" s="16" t="s">
        <v>43</v>
      </c>
      <c r="C20" s="4">
        <v>49831516.600000001</v>
      </c>
      <c r="D20" s="4">
        <v>25000000</v>
      </c>
      <c r="E20" s="4">
        <v>0</v>
      </c>
      <c r="F20" s="4">
        <v>3283769.73</v>
      </c>
      <c r="G20" s="4">
        <v>43306881.960000001</v>
      </c>
      <c r="H20" s="4">
        <f t="shared" si="2"/>
        <v>-15023112.23</v>
      </c>
      <c r="I20" s="4">
        <f t="shared" si="3"/>
        <v>34808404.370000005</v>
      </c>
    </row>
    <row r="21" spans="2:13" x14ac:dyDescent="0.2">
      <c r="B21" s="16" t="s">
        <v>44</v>
      </c>
      <c r="C21" s="4">
        <v>142327362.99000001</v>
      </c>
      <c r="D21" s="4">
        <v>0</v>
      </c>
      <c r="E21" s="4">
        <v>0</v>
      </c>
      <c r="F21" s="4">
        <v>67689220.310000002</v>
      </c>
      <c r="G21" s="4">
        <v>64392139.960000001</v>
      </c>
      <c r="H21" s="4">
        <f t="shared" si="2"/>
        <v>3297080.3500000015</v>
      </c>
      <c r="I21" s="4">
        <f t="shared" si="3"/>
        <v>145624443.34</v>
      </c>
    </row>
    <row r="22" spans="2:13" x14ac:dyDescent="0.2">
      <c r="B22" s="17" t="s">
        <v>45</v>
      </c>
      <c r="C22" s="3">
        <f>C23+C24+C25+C26+C27+C28+C29+C30+C31</f>
        <v>66610714.229999997</v>
      </c>
      <c r="D22" s="3">
        <f t="shared" ref="D22:I22" si="4">D23+D24+D25+D26+D27+D28+D29+D30+D31</f>
        <v>85270057.570000008</v>
      </c>
      <c r="E22" s="3">
        <f t="shared" si="4"/>
        <v>336161.17</v>
      </c>
      <c r="F22" s="3">
        <f t="shared" si="4"/>
        <v>87999720.910000011</v>
      </c>
      <c r="G22" s="3">
        <f t="shared" si="4"/>
        <v>112095921.71000001</v>
      </c>
      <c r="H22" s="3">
        <f t="shared" si="4"/>
        <v>60837695.599999987</v>
      </c>
      <c r="I22" s="3">
        <f t="shared" si="4"/>
        <v>127448409.83000001</v>
      </c>
    </row>
    <row r="23" spans="2:13" x14ac:dyDescent="0.2">
      <c r="B23" s="16" t="s">
        <v>46</v>
      </c>
      <c r="C23" s="4">
        <v>29660338.48</v>
      </c>
      <c r="D23" s="4">
        <v>82929705.560000002</v>
      </c>
      <c r="E23" s="4">
        <v>325266.90999999997</v>
      </c>
      <c r="F23" s="4">
        <v>44941100.229999997</v>
      </c>
      <c r="G23" s="4">
        <v>80002095.260000005</v>
      </c>
      <c r="H23" s="4">
        <f>D23-E23+F23-G23</f>
        <v>47543443.61999999</v>
      </c>
      <c r="I23" s="4">
        <f t="shared" si="3"/>
        <v>77203782.099999994</v>
      </c>
    </row>
    <row r="24" spans="2:13" x14ac:dyDescent="0.2">
      <c r="B24" s="16" t="s">
        <v>47</v>
      </c>
      <c r="C24" s="4">
        <v>6887330.3499999996</v>
      </c>
      <c r="D24" s="4">
        <v>70000</v>
      </c>
      <c r="E24" s="4">
        <v>1408</v>
      </c>
      <c r="F24" s="4">
        <v>5812024.0899999999</v>
      </c>
      <c r="G24" s="4">
        <v>4654415.76</v>
      </c>
      <c r="H24" s="4">
        <f t="shared" si="2"/>
        <v>1226200.33</v>
      </c>
      <c r="I24" s="4">
        <f t="shared" si="3"/>
        <v>8113530.6799999997</v>
      </c>
    </row>
    <row r="25" spans="2:13" x14ac:dyDescent="0.2">
      <c r="B25" s="16" t="s">
        <v>48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2"/>
        <v>0</v>
      </c>
      <c r="I25" s="4">
        <f t="shared" si="3"/>
        <v>0</v>
      </c>
    </row>
    <row r="26" spans="2:13" x14ac:dyDescent="0.2">
      <c r="B26" s="16" t="s">
        <v>49</v>
      </c>
      <c r="C26" s="4">
        <v>4016244.12</v>
      </c>
      <c r="D26" s="4">
        <v>408613.4</v>
      </c>
      <c r="E26" s="4">
        <v>62.62</v>
      </c>
      <c r="F26" s="4">
        <v>8215482.3099999996</v>
      </c>
      <c r="G26" s="4">
        <v>6848969.1799999997</v>
      </c>
      <c r="H26" s="4">
        <f t="shared" si="2"/>
        <v>1775063.9100000001</v>
      </c>
      <c r="I26" s="4">
        <f t="shared" si="3"/>
        <v>5791308.0300000003</v>
      </c>
    </row>
    <row r="27" spans="2:13" x14ac:dyDescent="0.2">
      <c r="B27" s="16" t="s">
        <v>50</v>
      </c>
      <c r="C27" s="4">
        <v>6855401.0099999998</v>
      </c>
      <c r="D27" s="4">
        <v>1313738.6100000001</v>
      </c>
      <c r="E27" s="4">
        <v>9423.64</v>
      </c>
      <c r="F27" s="4">
        <v>11163399.68</v>
      </c>
      <c r="G27" s="4">
        <v>7178660.0099999998</v>
      </c>
      <c r="H27" s="4">
        <f t="shared" si="2"/>
        <v>5289054.6400000006</v>
      </c>
      <c r="I27" s="4">
        <f t="shared" si="3"/>
        <v>12144455.65</v>
      </c>
    </row>
    <row r="28" spans="2:13" x14ac:dyDescent="0.2">
      <c r="B28" s="16" t="s">
        <v>51</v>
      </c>
      <c r="C28" s="4">
        <v>9658476.1300000008</v>
      </c>
      <c r="D28" s="4">
        <v>77000</v>
      </c>
      <c r="E28" s="4">
        <v>0</v>
      </c>
      <c r="F28" s="4">
        <v>7151362.4800000004</v>
      </c>
      <c r="G28" s="4">
        <v>6742193.4100000001</v>
      </c>
      <c r="H28" s="4">
        <f t="shared" si="2"/>
        <v>486169.0700000003</v>
      </c>
      <c r="I28" s="4">
        <f t="shared" si="3"/>
        <v>10144645.200000001</v>
      </c>
    </row>
    <row r="29" spans="2:13" x14ac:dyDescent="0.2">
      <c r="B29" s="16" t="s">
        <v>52</v>
      </c>
      <c r="C29" s="4">
        <v>6190836.4000000004</v>
      </c>
      <c r="D29" s="4">
        <v>428000</v>
      </c>
      <c r="E29" s="4">
        <v>0</v>
      </c>
      <c r="F29" s="4">
        <v>5025285.3099999996</v>
      </c>
      <c r="G29" s="4">
        <v>3019753.1</v>
      </c>
      <c r="H29" s="4">
        <f t="shared" si="2"/>
        <v>2433532.2099999995</v>
      </c>
      <c r="I29" s="4">
        <f t="shared" si="3"/>
        <v>8624368.6099999994</v>
      </c>
    </row>
    <row r="30" spans="2:13" x14ac:dyDescent="0.2">
      <c r="B30" s="16" t="s">
        <v>53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2"/>
        <v>0</v>
      </c>
      <c r="I30" s="4">
        <f t="shared" si="3"/>
        <v>0</v>
      </c>
    </row>
    <row r="31" spans="2:13" x14ac:dyDescent="0.2">
      <c r="B31" s="16" t="s">
        <v>54</v>
      </c>
      <c r="C31" s="4">
        <v>3342087.74</v>
      </c>
      <c r="D31" s="4">
        <v>43000</v>
      </c>
      <c r="E31" s="4">
        <v>0</v>
      </c>
      <c r="F31" s="4">
        <v>5691066.8099999996</v>
      </c>
      <c r="G31" s="4">
        <v>3649834.99</v>
      </c>
      <c r="H31" s="4">
        <f t="shared" si="2"/>
        <v>2084231.8199999994</v>
      </c>
      <c r="I31" s="4">
        <f t="shared" si="3"/>
        <v>5426319.5599999996</v>
      </c>
    </row>
    <row r="32" spans="2:13" x14ac:dyDescent="0.2">
      <c r="B32" s="17" t="s">
        <v>55</v>
      </c>
      <c r="C32" s="3">
        <f>C33+C34+C35+C36+C37+C38+C39+C40+C41</f>
        <v>224572473.33999997</v>
      </c>
      <c r="D32" s="3">
        <f t="shared" ref="D32:I32" si="5">D33+D34+D35+D36+D37+D38+D39+D40+D41</f>
        <v>46646404.280000001</v>
      </c>
      <c r="E32" s="3">
        <f t="shared" si="5"/>
        <v>21432.43</v>
      </c>
      <c r="F32" s="3">
        <f t="shared" si="5"/>
        <v>214384670.67999998</v>
      </c>
      <c r="G32" s="3">
        <f t="shared" si="5"/>
        <v>173901275.81</v>
      </c>
      <c r="H32" s="3">
        <f t="shared" si="5"/>
        <v>87108366.719999984</v>
      </c>
      <c r="I32" s="3">
        <f t="shared" si="5"/>
        <v>311680840.05999994</v>
      </c>
    </row>
    <row r="33" spans="2:9" x14ac:dyDescent="0.2">
      <c r="B33" s="16" t="s">
        <v>56</v>
      </c>
      <c r="C33" s="4">
        <v>20664090.420000002</v>
      </c>
      <c r="D33" s="4">
        <v>0</v>
      </c>
      <c r="E33" s="4">
        <v>0</v>
      </c>
      <c r="F33" s="4">
        <v>4981697.9000000004</v>
      </c>
      <c r="G33" s="4">
        <v>8476440.4499999993</v>
      </c>
      <c r="H33" s="4">
        <f t="shared" si="2"/>
        <v>-3494742.5499999989</v>
      </c>
      <c r="I33" s="4">
        <f t="shared" si="3"/>
        <v>17169347.870000005</v>
      </c>
    </row>
    <row r="34" spans="2:9" x14ac:dyDescent="0.2">
      <c r="B34" s="16" t="s">
        <v>57</v>
      </c>
      <c r="C34" s="4">
        <v>37999746.509999998</v>
      </c>
      <c r="D34" s="4">
        <v>843182.72</v>
      </c>
      <c r="E34" s="4">
        <v>0</v>
      </c>
      <c r="F34" s="4">
        <v>15358596.85</v>
      </c>
      <c r="G34" s="4">
        <v>16911427.91</v>
      </c>
      <c r="H34" s="4">
        <f t="shared" si="2"/>
        <v>-709648.33999999985</v>
      </c>
      <c r="I34" s="4">
        <f t="shared" si="3"/>
        <v>37290098.170000002</v>
      </c>
    </row>
    <row r="35" spans="2:9" x14ac:dyDescent="0.2">
      <c r="B35" s="16" t="s">
        <v>58</v>
      </c>
      <c r="C35" s="4">
        <v>38062842.759999998</v>
      </c>
      <c r="D35" s="4">
        <v>13598202.869999999</v>
      </c>
      <c r="E35" s="4">
        <v>0.01</v>
      </c>
      <c r="F35" s="4">
        <v>47061759.619999997</v>
      </c>
      <c r="G35" s="4">
        <v>28599387.370000001</v>
      </c>
      <c r="H35" s="4">
        <f t="shared" si="2"/>
        <v>32060575.109999996</v>
      </c>
      <c r="I35" s="4">
        <f t="shared" si="3"/>
        <v>70123417.86999999</v>
      </c>
    </row>
    <row r="36" spans="2:9" x14ac:dyDescent="0.2">
      <c r="B36" s="16" t="s">
        <v>59</v>
      </c>
      <c r="C36" s="4">
        <v>6434118.8700000001</v>
      </c>
      <c r="D36" s="4">
        <v>65000</v>
      </c>
      <c r="E36" s="4">
        <v>0</v>
      </c>
      <c r="F36" s="4">
        <v>6819029.3399999999</v>
      </c>
      <c r="G36" s="4">
        <v>1206281.6599999999</v>
      </c>
      <c r="H36" s="4">
        <f t="shared" si="2"/>
        <v>5677747.6799999997</v>
      </c>
      <c r="I36" s="4">
        <f t="shared" si="3"/>
        <v>12111866.550000001</v>
      </c>
    </row>
    <row r="37" spans="2:9" x14ac:dyDescent="0.2">
      <c r="B37" s="16" t="s">
        <v>60</v>
      </c>
      <c r="C37" s="4">
        <v>42861210.259999998</v>
      </c>
      <c r="D37" s="4">
        <v>26287363.440000001</v>
      </c>
      <c r="E37" s="4">
        <v>0</v>
      </c>
      <c r="F37" s="4">
        <v>75839552.239999995</v>
      </c>
      <c r="G37" s="4">
        <v>66284456.990000002</v>
      </c>
      <c r="H37" s="4">
        <f t="shared" si="2"/>
        <v>35842458.68999999</v>
      </c>
      <c r="I37" s="4">
        <f t="shared" si="3"/>
        <v>78703668.949999988</v>
      </c>
    </row>
    <row r="38" spans="2:9" x14ac:dyDescent="0.2">
      <c r="B38" s="16" t="s">
        <v>61</v>
      </c>
      <c r="C38" s="4">
        <v>9901885.2200000007</v>
      </c>
      <c r="D38" s="4">
        <v>378922.39</v>
      </c>
      <c r="E38" s="4">
        <v>6153</v>
      </c>
      <c r="F38" s="4">
        <v>13104791.369999999</v>
      </c>
      <c r="G38" s="4">
        <v>12562735.85</v>
      </c>
      <c r="H38" s="4">
        <f t="shared" si="2"/>
        <v>914824.91000000015</v>
      </c>
      <c r="I38" s="4">
        <f t="shared" si="3"/>
        <v>10816710.130000001</v>
      </c>
    </row>
    <row r="39" spans="2:9" x14ac:dyDescent="0.2">
      <c r="B39" s="16" t="s">
        <v>62</v>
      </c>
      <c r="C39" s="4">
        <v>13641088.82</v>
      </c>
      <c r="D39" s="4">
        <v>1309299.93</v>
      </c>
      <c r="E39" s="4">
        <v>15279.42</v>
      </c>
      <c r="F39" s="4">
        <v>12933836.119999999</v>
      </c>
      <c r="G39" s="4">
        <v>9003381.9000000004</v>
      </c>
      <c r="H39" s="4">
        <f t="shared" si="2"/>
        <v>5224474.7299999986</v>
      </c>
      <c r="I39" s="4">
        <f t="shared" si="3"/>
        <v>18865563.549999997</v>
      </c>
    </row>
    <row r="40" spans="2:9" x14ac:dyDescent="0.2">
      <c r="B40" s="16" t="s">
        <v>63</v>
      </c>
      <c r="C40" s="4">
        <v>25156472.82</v>
      </c>
      <c r="D40" s="4">
        <v>4071603.55</v>
      </c>
      <c r="E40" s="4">
        <v>0</v>
      </c>
      <c r="F40" s="4">
        <v>21114276.829999998</v>
      </c>
      <c r="G40" s="4">
        <v>14780740.439999999</v>
      </c>
      <c r="H40" s="4">
        <f t="shared" si="2"/>
        <v>10405139.939999999</v>
      </c>
      <c r="I40" s="4">
        <f t="shared" si="3"/>
        <v>35561612.759999998</v>
      </c>
    </row>
    <row r="41" spans="2:9" x14ac:dyDescent="0.2">
      <c r="B41" s="16" t="s">
        <v>64</v>
      </c>
      <c r="C41" s="4">
        <v>29851017.66</v>
      </c>
      <c r="D41" s="4">
        <v>92829.38</v>
      </c>
      <c r="E41" s="4">
        <v>0</v>
      </c>
      <c r="F41" s="4">
        <v>17171130.41</v>
      </c>
      <c r="G41" s="4">
        <v>16076423.24</v>
      </c>
      <c r="H41" s="4">
        <f t="shared" si="2"/>
        <v>1187536.5499999989</v>
      </c>
      <c r="I41" s="4">
        <f t="shared" si="3"/>
        <v>31038554.210000001</v>
      </c>
    </row>
    <row r="42" spans="2:9" x14ac:dyDescent="0.2">
      <c r="B42" s="17" t="s">
        <v>65</v>
      </c>
      <c r="C42" s="3">
        <f>C43+C44+C45+C46+C47+C48+C49+C50+C51</f>
        <v>77644883.920000002</v>
      </c>
      <c r="D42" s="3">
        <f t="shared" ref="D42:I42" si="6">D43+D44+D45+D46+D47+D48+D49+D50+D51</f>
        <v>50631400.82</v>
      </c>
      <c r="E42" s="3">
        <f t="shared" si="6"/>
        <v>0</v>
      </c>
      <c r="F42" s="3">
        <f t="shared" si="6"/>
        <v>99127911.890000001</v>
      </c>
      <c r="G42" s="3">
        <f t="shared" si="6"/>
        <v>89974049.530000001</v>
      </c>
      <c r="H42" s="3">
        <f t="shared" si="6"/>
        <v>59785263.180000007</v>
      </c>
      <c r="I42" s="3">
        <f t="shared" si="6"/>
        <v>137430147.10000002</v>
      </c>
    </row>
    <row r="43" spans="2:9" x14ac:dyDescent="0.2">
      <c r="B43" s="16" t="s">
        <v>66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2"/>
        <v>0</v>
      </c>
      <c r="I43" s="4">
        <f t="shared" si="3"/>
        <v>0</v>
      </c>
    </row>
    <row r="44" spans="2:9" x14ac:dyDescent="0.2">
      <c r="B44" s="16" t="s">
        <v>67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2"/>
        <v>0</v>
      </c>
      <c r="I44" s="4">
        <f t="shared" si="3"/>
        <v>0</v>
      </c>
    </row>
    <row r="45" spans="2:9" x14ac:dyDescent="0.2">
      <c r="B45" s="16" t="s">
        <v>68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2"/>
        <v>0</v>
      </c>
      <c r="I45" s="4">
        <f t="shared" si="3"/>
        <v>0</v>
      </c>
    </row>
    <row r="46" spans="2:9" x14ac:dyDescent="0.2">
      <c r="B46" s="16" t="s">
        <v>69</v>
      </c>
      <c r="C46" s="4">
        <v>77644883.920000002</v>
      </c>
      <c r="D46" s="4">
        <v>50601400.82</v>
      </c>
      <c r="E46" s="4">
        <v>0</v>
      </c>
      <c r="F46" s="4">
        <v>99127911.890000001</v>
      </c>
      <c r="G46" s="4">
        <v>89944049.530000001</v>
      </c>
      <c r="H46" s="4">
        <f t="shared" si="2"/>
        <v>59785263.180000007</v>
      </c>
      <c r="I46" s="4">
        <f t="shared" si="3"/>
        <v>137430147.10000002</v>
      </c>
    </row>
    <row r="47" spans="2:9" x14ac:dyDescent="0.2">
      <c r="B47" s="16" t="s">
        <v>70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2"/>
        <v>0</v>
      </c>
      <c r="I47" s="4">
        <f t="shared" si="3"/>
        <v>0</v>
      </c>
    </row>
    <row r="48" spans="2:9" x14ac:dyDescent="0.2">
      <c r="B48" s="16" t="s">
        <v>71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2"/>
        <v>0</v>
      </c>
      <c r="I48" s="4">
        <f t="shared" si="3"/>
        <v>0</v>
      </c>
    </row>
    <row r="49" spans="2:9" x14ac:dyDescent="0.2">
      <c r="B49" s="16" t="s">
        <v>72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2"/>
        <v>0</v>
      </c>
      <c r="I49" s="4">
        <f t="shared" si="3"/>
        <v>0</v>
      </c>
    </row>
    <row r="50" spans="2:9" x14ac:dyDescent="0.2">
      <c r="B50" s="16" t="s">
        <v>73</v>
      </c>
      <c r="C50" s="4">
        <v>0</v>
      </c>
      <c r="D50" s="4">
        <v>30000</v>
      </c>
      <c r="E50" s="4">
        <v>0</v>
      </c>
      <c r="F50" s="4">
        <v>0</v>
      </c>
      <c r="G50" s="4">
        <v>30000</v>
      </c>
      <c r="H50" s="4">
        <f t="shared" si="2"/>
        <v>0</v>
      </c>
      <c r="I50" s="4">
        <f t="shared" si="3"/>
        <v>0</v>
      </c>
    </row>
    <row r="51" spans="2:9" x14ac:dyDescent="0.2">
      <c r="B51" s="16" t="s">
        <v>74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2"/>
        <v>0</v>
      </c>
      <c r="I51" s="4">
        <f t="shared" si="3"/>
        <v>0</v>
      </c>
    </row>
    <row r="52" spans="2:9" x14ac:dyDescent="0.2">
      <c r="B52" s="17" t="s">
        <v>75</v>
      </c>
      <c r="C52" s="3">
        <f>C53+C54+C55+C56+C57+C58+C59+C60+C61</f>
        <v>70399740.010000005</v>
      </c>
      <c r="D52" s="3">
        <f t="shared" ref="D52:I52" si="7">D53+D54+D55+D56+D57+D58+D59+D60+D61</f>
        <v>32484183.859999996</v>
      </c>
      <c r="E52" s="3">
        <f t="shared" si="7"/>
        <v>3975335.6300000004</v>
      </c>
      <c r="F52" s="3">
        <f t="shared" si="7"/>
        <v>56293020.590000011</v>
      </c>
      <c r="G52" s="3">
        <f t="shared" si="7"/>
        <v>52468053.450000003</v>
      </c>
      <c r="H52" s="3">
        <f t="shared" si="7"/>
        <v>32333815.370000001</v>
      </c>
      <c r="I52" s="3">
        <f t="shared" si="7"/>
        <v>102733555.37999998</v>
      </c>
    </row>
    <row r="53" spans="2:9" x14ac:dyDescent="0.2">
      <c r="B53" s="16" t="s">
        <v>76</v>
      </c>
      <c r="C53" s="4">
        <v>50065849.770000003</v>
      </c>
      <c r="D53" s="4">
        <v>21038236.329999998</v>
      </c>
      <c r="E53" s="4">
        <v>1951907.59</v>
      </c>
      <c r="F53" s="4">
        <v>38634336.450000003</v>
      </c>
      <c r="G53" s="4">
        <v>34137268.119999997</v>
      </c>
      <c r="H53" s="4">
        <f t="shared" si="2"/>
        <v>23583397.07</v>
      </c>
      <c r="I53" s="4">
        <f t="shared" si="3"/>
        <v>73649246.840000004</v>
      </c>
    </row>
    <row r="54" spans="2:9" x14ac:dyDescent="0.2">
      <c r="B54" s="16" t="s">
        <v>77</v>
      </c>
      <c r="C54" s="4">
        <v>7375617.0700000003</v>
      </c>
      <c r="D54" s="4">
        <v>119066.15</v>
      </c>
      <c r="E54" s="4">
        <v>51326.15</v>
      </c>
      <c r="F54" s="4">
        <v>2760736.06</v>
      </c>
      <c r="G54" s="4">
        <v>2187355.81</v>
      </c>
      <c r="H54" s="4">
        <f t="shared" si="2"/>
        <v>641120.25</v>
      </c>
      <c r="I54" s="4">
        <f t="shared" si="3"/>
        <v>8016737.3200000003</v>
      </c>
    </row>
    <row r="55" spans="2:9" x14ac:dyDescent="0.2">
      <c r="B55" s="16" t="s">
        <v>78</v>
      </c>
      <c r="C55" s="4">
        <v>7254584.3799999999</v>
      </c>
      <c r="D55" s="4">
        <v>7538353.0800000001</v>
      </c>
      <c r="E55" s="4">
        <v>1956068.5</v>
      </c>
      <c r="F55" s="4">
        <v>8412701.2300000004</v>
      </c>
      <c r="G55" s="4">
        <v>9860494.8100000005</v>
      </c>
      <c r="H55" s="4">
        <f t="shared" si="2"/>
        <v>4134491</v>
      </c>
      <c r="I55" s="4">
        <f t="shared" si="3"/>
        <v>11389075.379999999</v>
      </c>
    </row>
    <row r="56" spans="2:9" x14ac:dyDescent="0.2">
      <c r="B56" s="16" t="s">
        <v>79</v>
      </c>
      <c r="C56" s="4">
        <v>0</v>
      </c>
      <c r="D56" s="4">
        <v>0</v>
      </c>
      <c r="E56" s="4">
        <v>0</v>
      </c>
      <c r="F56" s="4">
        <v>500000</v>
      </c>
      <c r="G56" s="4">
        <v>99100</v>
      </c>
      <c r="H56" s="4">
        <f t="shared" si="2"/>
        <v>400900</v>
      </c>
      <c r="I56" s="4">
        <f t="shared" si="3"/>
        <v>400900</v>
      </c>
    </row>
    <row r="57" spans="2:9" x14ac:dyDescent="0.2">
      <c r="B57" s="16" t="s">
        <v>80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2"/>
        <v>0</v>
      </c>
      <c r="I57" s="4">
        <f t="shared" si="3"/>
        <v>0</v>
      </c>
    </row>
    <row r="58" spans="2:9" x14ac:dyDescent="0.2">
      <c r="B58" s="16" t="s">
        <v>81</v>
      </c>
      <c r="C58" s="4">
        <v>5521568.0099999998</v>
      </c>
      <c r="D58" s="4">
        <v>3639775.82</v>
      </c>
      <c r="E58" s="4">
        <v>16033.39</v>
      </c>
      <c r="F58" s="4">
        <v>4980372.6100000003</v>
      </c>
      <c r="G58" s="4">
        <v>5780046.0599999996</v>
      </c>
      <c r="H58" s="4">
        <f t="shared" si="2"/>
        <v>2824068.9799999995</v>
      </c>
      <c r="I58" s="4">
        <f t="shared" si="3"/>
        <v>8345636.9899999993</v>
      </c>
    </row>
    <row r="59" spans="2:9" x14ac:dyDescent="0.2">
      <c r="B59" s="16" t="s">
        <v>82</v>
      </c>
      <c r="C59" s="4">
        <v>0</v>
      </c>
      <c r="D59" s="4">
        <v>0</v>
      </c>
      <c r="E59" s="4">
        <v>0</v>
      </c>
      <c r="F59" s="4">
        <v>40000</v>
      </c>
      <c r="G59" s="4">
        <v>40000</v>
      </c>
      <c r="H59" s="4">
        <f t="shared" si="2"/>
        <v>0</v>
      </c>
      <c r="I59" s="4">
        <f t="shared" si="3"/>
        <v>0</v>
      </c>
    </row>
    <row r="60" spans="2:9" x14ac:dyDescent="0.2">
      <c r="B60" s="16" t="s">
        <v>83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2"/>
        <v>0</v>
      </c>
      <c r="I60" s="4">
        <f t="shared" si="3"/>
        <v>0</v>
      </c>
    </row>
    <row r="61" spans="2:9" x14ac:dyDescent="0.2">
      <c r="B61" s="16" t="s">
        <v>84</v>
      </c>
      <c r="C61" s="4">
        <v>182120.78</v>
      </c>
      <c r="D61" s="4">
        <v>148752.48000000001</v>
      </c>
      <c r="E61" s="4">
        <v>0</v>
      </c>
      <c r="F61" s="4">
        <v>964874.23999999999</v>
      </c>
      <c r="G61" s="4">
        <v>363788.65</v>
      </c>
      <c r="H61" s="4">
        <f t="shared" si="2"/>
        <v>749838.07</v>
      </c>
      <c r="I61" s="4">
        <f t="shared" si="3"/>
        <v>931958.85</v>
      </c>
    </row>
    <row r="62" spans="2:9" x14ac:dyDescent="0.2">
      <c r="B62" s="17" t="s">
        <v>85</v>
      </c>
      <c r="C62" s="3">
        <f>C63+C64+C65</f>
        <v>8295719.0300000003</v>
      </c>
      <c r="D62" s="3">
        <f t="shared" ref="D62:I62" si="8">D63+D64+D65</f>
        <v>70849784.400000006</v>
      </c>
      <c r="E62" s="3">
        <f t="shared" si="8"/>
        <v>4847.68</v>
      </c>
      <c r="F62" s="3">
        <f t="shared" si="8"/>
        <v>34841409.119999997</v>
      </c>
      <c r="G62" s="3">
        <f t="shared" si="8"/>
        <v>28066715.25</v>
      </c>
      <c r="H62" s="3">
        <f t="shared" si="8"/>
        <v>77619630.590000004</v>
      </c>
      <c r="I62" s="3">
        <f t="shared" si="8"/>
        <v>85915349.620000005</v>
      </c>
    </row>
    <row r="63" spans="2:9" x14ac:dyDescent="0.2">
      <c r="B63" s="16" t="s">
        <v>86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si="2"/>
        <v>0</v>
      </c>
      <c r="I63" s="4">
        <f t="shared" si="3"/>
        <v>0</v>
      </c>
    </row>
    <row r="64" spans="2:9" x14ac:dyDescent="0.2">
      <c r="B64" s="16" t="s">
        <v>87</v>
      </c>
      <c r="C64" s="4">
        <v>8295719.0300000003</v>
      </c>
      <c r="D64" s="4">
        <v>70849784.400000006</v>
      </c>
      <c r="E64" s="4">
        <v>4847.68</v>
      </c>
      <c r="F64" s="4">
        <v>34841409.119999997</v>
      </c>
      <c r="G64" s="4">
        <v>28066715.25</v>
      </c>
      <c r="H64" s="4">
        <f t="shared" si="2"/>
        <v>77619630.590000004</v>
      </c>
      <c r="I64" s="4">
        <f t="shared" si="3"/>
        <v>85915349.620000005</v>
      </c>
    </row>
    <row r="65" spans="2:9" x14ac:dyDescent="0.2">
      <c r="B65" s="16" t="s">
        <v>88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2"/>
        <v>0</v>
      </c>
      <c r="I65" s="4">
        <f t="shared" si="3"/>
        <v>0</v>
      </c>
    </row>
    <row r="66" spans="2:9" x14ac:dyDescent="0.2">
      <c r="B66" s="17" t="s">
        <v>89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2"/>
        <v>0</v>
      </c>
      <c r="I67" s="4">
        <f t="shared" si="3"/>
        <v>0</v>
      </c>
    </row>
    <row r="68" spans="2:9" x14ac:dyDescent="0.2">
      <c r="B68" s="16" t="s">
        <v>91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"/>
        <v>0</v>
      </c>
      <c r="I68" s="4">
        <f t="shared" si="3"/>
        <v>0</v>
      </c>
    </row>
    <row r="69" spans="2:9" x14ac:dyDescent="0.2">
      <c r="B69" s="16" t="s">
        <v>92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"/>
        <v>0</v>
      </c>
      <c r="I69" s="4">
        <f t="shared" si="3"/>
        <v>0</v>
      </c>
    </row>
    <row r="70" spans="2:9" x14ac:dyDescent="0.2">
      <c r="B70" s="16" t="s">
        <v>93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"/>
        <v>0</v>
      </c>
      <c r="I70" s="4">
        <f t="shared" si="3"/>
        <v>0</v>
      </c>
    </row>
    <row r="71" spans="2:9" x14ac:dyDescent="0.2">
      <c r="B71" s="16" t="s">
        <v>94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"/>
        <v>0</v>
      </c>
      <c r="I71" s="4">
        <f t="shared" si="3"/>
        <v>0</v>
      </c>
    </row>
    <row r="72" spans="2:9" x14ac:dyDescent="0.2">
      <c r="B72" s="16" t="s">
        <v>95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"/>
        <v>0</v>
      </c>
      <c r="I72" s="4">
        <f t="shared" si="3"/>
        <v>0</v>
      </c>
    </row>
    <row r="73" spans="2:9" x14ac:dyDescent="0.2">
      <c r="B73" s="16" t="s">
        <v>96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"/>
        <v>0</v>
      </c>
      <c r="I73" s="4">
        <f t="shared" si="3"/>
        <v>0</v>
      </c>
    </row>
    <row r="74" spans="2:9" x14ac:dyDescent="0.2">
      <c r="B74" s="17" t="s">
        <v>97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98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si="2"/>
        <v>0</v>
      </c>
      <c r="I75" s="4">
        <f t="shared" si="3"/>
        <v>0</v>
      </c>
    </row>
    <row r="76" spans="2:9" x14ac:dyDescent="0.2">
      <c r="B76" s="16" t="s">
        <v>99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"/>
        <v>0</v>
      </c>
      <c r="I76" s="4">
        <f t="shared" si="3"/>
        <v>0</v>
      </c>
    </row>
    <row r="77" spans="2:9" x14ac:dyDescent="0.2">
      <c r="B77" s="16" t="s">
        <v>100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"/>
        <v>0</v>
      </c>
      <c r="I77" s="4">
        <f t="shared" si="3"/>
        <v>0</v>
      </c>
    </row>
    <row r="78" spans="2:9" x14ac:dyDescent="0.2">
      <c r="B78" s="17" t="s">
        <v>101</v>
      </c>
      <c r="C78" s="3">
        <v>0</v>
      </c>
      <c r="D78" s="3">
        <v>0</v>
      </c>
      <c r="E78" s="3">
        <v>0</v>
      </c>
      <c r="F78" s="3">
        <f>F79+F80+F81+F82+F83+F84+F85</f>
        <v>43067</v>
      </c>
      <c r="G78" s="3">
        <f>G79+G80+G81+G82+G83+G84+G85</f>
        <v>43067</v>
      </c>
      <c r="H78" s="3">
        <v>0</v>
      </c>
      <c r="I78" s="3">
        <v>0</v>
      </c>
    </row>
    <row r="79" spans="2:9" x14ac:dyDescent="0.2">
      <c r="B79" s="16" t="s">
        <v>102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si="2"/>
        <v>0</v>
      </c>
      <c r="I79" s="4">
        <f t="shared" si="3"/>
        <v>0</v>
      </c>
    </row>
    <row r="80" spans="2:9" x14ac:dyDescent="0.2">
      <c r="B80" s="16" t="s">
        <v>103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ref="H80:H85" si="9">D80-E80+F80-G80</f>
        <v>0</v>
      </c>
      <c r="I80" s="4">
        <f t="shared" ref="I80:I85" si="10">C80+H80</f>
        <v>0</v>
      </c>
    </row>
    <row r="81" spans="2:9" x14ac:dyDescent="0.2">
      <c r="B81" s="16" t="s">
        <v>104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9"/>
        <v>0</v>
      </c>
      <c r="I81" s="4">
        <f t="shared" si="10"/>
        <v>0</v>
      </c>
    </row>
    <row r="82" spans="2:9" x14ac:dyDescent="0.2">
      <c r="B82" s="16" t="s">
        <v>105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9"/>
        <v>0</v>
      </c>
      <c r="I82" s="4">
        <f t="shared" si="10"/>
        <v>0</v>
      </c>
    </row>
    <row r="83" spans="2:9" x14ac:dyDescent="0.2">
      <c r="B83" s="16" t="s">
        <v>106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9"/>
        <v>0</v>
      </c>
      <c r="I83" s="4">
        <f t="shared" si="10"/>
        <v>0</v>
      </c>
    </row>
    <row r="84" spans="2:9" x14ac:dyDescent="0.2">
      <c r="B84" s="16" t="s">
        <v>107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9"/>
        <v>0</v>
      </c>
      <c r="I84" s="4">
        <f t="shared" si="10"/>
        <v>0</v>
      </c>
    </row>
    <row r="85" spans="2:9" x14ac:dyDescent="0.2">
      <c r="B85" s="16" t="s">
        <v>108</v>
      </c>
      <c r="C85" s="4">
        <v>0</v>
      </c>
      <c r="D85" s="4">
        <v>0</v>
      </c>
      <c r="E85" s="4">
        <v>0</v>
      </c>
      <c r="F85" s="4">
        <v>43067</v>
      </c>
      <c r="G85" s="4">
        <v>43067</v>
      </c>
      <c r="H85" s="4">
        <f t="shared" si="9"/>
        <v>0</v>
      </c>
      <c r="I85" s="4">
        <f t="shared" si="10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109</v>
      </c>
      <c r="C87" s="3">
        <f>C88+C96+C106+C116+C126+C136+C140+C148+C152</f>
        <v>2346324296</v>
      </c>
      <c r="D87" s="3">
        <f t="shared" ref="D87" si="11">D88+D96+D106+D116+D126+D136+D140+D148+D152</f>
        <v>170151853.01999998</v>
      </c>
      <c r="E87" s="3">
        <f t="shared" ref="E87" si="12">E88+E96+E106+E116+E126+E136+E140+E148+E152</f>
        <v>59756656.989999995</v>
      </c>
      <c r="F87" s="3">
        <f>F88+F96+F106+F116+F126+F136+F140+F148+F152</f>
        <v>685503757.96000016</v>
      </c>
      <c r="G87" s="3">
        <f>G88+G96+G106+G116+G126+G136+G140+G148+G152</f>
        <v>685503758.09000003</v>
      </c>
      <c r="H87" s="3">
        <f t="shared" ref="H87" si="13">H88+H96+H106+H116+H126+H136+H140+H148+H152</f>
        <v>110395195.90000002</v>
      </c>
      <c r="I87" s="3">
        <f t="shared" ref="I87" si="14">I88+I96+I106+I116+I126+I136+I140+I148+I152</f>
        <v>2456719491.9000001</v>
      </c>
    </row>
    <row r="88" spans="2:9" x14ac:dyDescent="0.2">
      <c r="B88" s="17" t="s">
        <v>37</v>
      </c>
      <c r="C88" s="3">
        <f>C89+C90+C91+C92+C93+C94+C95</f>
        <v>2126409821</v>
      </c>
      <c r="D88" s="3">
        <f t="shared" ref="D88" si="15">D89+D90+D91+D92+D93+D94+D95</f>
        <v>18397975.620000001</v>
      </c>
      <c r="E88" s="3">
        <f t="shared" ref="E88" si="16">E89+E90+E91+E92+E93+E94+E95</f>
        <v>23126560.869999997</v>
      </c>
      <c r="F88" s="3">
        <f>F89+F90+F91+F92+F93+F94+F95</f>
        <v>503760838.66000003</v>
      </c>
      <c r="G88" s="3">
        <f>G89+G90+G91+G92+G93+G94+G95</f>
        <v>492599024.99000001</v>
      </c>
      <c r="H88" s="3">
        <f t="shared" ref="H88:I88" si="17">H89+H90+H91+H92+H93+H94+H95</f>
        <v>6433228.4200000167</v>
      </c>
      <c r="I88" s="3">
        <f t="shared" si="17"/>
        <v>2132843049.4200001</v>
      </c>
    </row>
    <row r="89" spans="2:9" x14ac:dyDescent="0.2">
      <c r="B89" s="16" t="s">
        <v>38</v>
      </c>
      <c r="C89" s="4">
        <v>545868854.75</v>
      </c>
      <c r="D89" s="4">
        <v>0</v>
      </c>
      <c r="E89" s="4">
        <v>0</v>
      </c>
      <c r="F89" s="4">
        <v>63568432.189999998</v>
      </c>
      <c r="G89" s="4">
        <v>52355265.619999997</v>
      </c>
      <c r="H89" s="4">
        <f t="shared" ref="H89:H95" si="18">D89-E89+F89-G89</f>
        <v>11213166.57</v>
      </c>
      <c r="I89" s="4">
        <f t="shared" ref="I89:I95" si="19">C89+H89</f>
        <v>557082021.32000005</v>
      </c>
    </row>
    <row r="90" spans="2:9" x14ac:dyDescent="0.2">
      <c r="B90" s="16" t="s">
        <v>39</v>
      </c>
      <c r="C90" s="4">
        <v>68268738.069999993</v>
      </c>
      <c r="D90" s="4">
        <v>397975.62</v>
      </c>
      <c r="E90" s="4">
        <v>361960.56</v>
      </c>
      <c r="F90" s="4">
        <v>17996088.18</v>
      </c>
      <c r="G90" s="4">
        <v>17505874.460000001</v>
      </c>
      <c r="H90" s="4">
        <f t="shared" si="18"/>
        <v>526228.77999999747</v>
      </c>
      <c r="I90" s="4">
        <f t="shared" si="19"/>
        <v>68794966.849999994</v>
      </c>
    </row>
    <row r="91" spans="2:9" x14ac:dyDescent="0.2">
      <c r="B91" s="16" t="s">
        <v>40</v>
      </c>
      <c r="C91" s="4">
        <v>277631834.95999998</v>
      </c>
      <c r="D91" s="4">
        <v>0</v>
      </c>
      <c r="E91" s="4">
        <v>536662.91</v>
      </c>
      <c r="F91" s="4">
        <v>16443710.449999999</v>
      </c>
      <c r="G91" s="4">
        <v>14280160.279999999</v>
      </c>
      <c r="H91" s="4">
        <f t="shared" si="18"/>
        <v>1626887.2599999998</v>
      </c>
      <c r="I91" s="4">
        <f t="shared" si="19"/>
        <v>279258722.21999997</v>
      </c>
    </row>
    <row r="92" spans="2:9" x14ac:dyDescent="0.2">
      <c r="B92" s="16" t="s">
        <v>41</v>
      </c>
      <c r="C92" s="4">
        <v>277738121.47000003</v>
      </c>
      <c r="D92" s="4">
        <v>0</v>
      </c>
      <c r="E92" s="4">
        <v>0</v>
      </c>
      <c r="F92" s="4">
        <v>163259221.00999999</v>
      </c>
      <c r="G92" s="4">
        <v>145781142.44999999</v>
      </c>
      <c r="H92" s="4">
        <f t="shared" si="18"/>
        <v>17478078.560000002</v>
      </c>
      <c r="I92" s="4">
        <f t="shared" si="19"/>
        <v>295216200.03000003</v>
      </c>
    </row>
    <row r="93" spans="2:9" x14ac:dyDescent="0.2">
      <c r="B93" s="16" t="s">
        <v>42</v>
      </c>
      <c r="C93" s="4">
        <v>679554259.95000005</v>
      </c>
      <c r="D93" s="4">
        <v>0</v>
      </c>
      <c r="E93" s="4">
        <v>0</v>
      </c>
      <c r="F93" s="4">
        <v>149722197.43000001</v>
      </c>
      <c r="G93" s="4">
        <v>155877717.5</v>
      </c>
      <c r="H93" s="4">
        <f t="shared" si="18"/>
        <v>-6155520.0699999928</v>
      </c>
      <c r="I93" s="4">
        <f t="shared" si="19"/>
        <v>673398739.88000011</v>
      </c>
    </row>
    <row r="94" spans="2:9" x14ac:dyDescent="0.2">
      <c r="B94" s="16" t="s">
        <v>43</v>
      </c>
      <c r="C94" s="4">
        <v>80056582.069999993</v>
      </c>
      <c r="D94" s="4">
        <v>18000000</v>
      </c>
      <c r="E94" s="4">
        <v>22227937.399999999</v>
      </c>
      <c r="F94" s="4">
        <v>11565720.359999999</v>
      </c>
      <c r="G94" s="4">
        <v>19027600.539999999</v>
      </c>
      <c r="H94" s="4">
        <f t="shared" si="18"/>
        <v>-11689817.579999998</v>
      </c>
      <c r="I94" s="4">
        <f t="shared" si="19"/>
        <v>68366764.489999995</v>
      </c>
    </row>
    <row r="95" spans="2:9" x14ac:dyDescent="0.2">
      <c r="B95" s="16" t="s">
        <v>44</v>
      </c>
      <c r="C95" s="4">
        <v>197291429.72999999</v>
      </c>
      <c r="D95" s="4">
        <v>0</v>
      </c>
      <c r="E95" s="4">
        <v>0</v>
      </c>
      <c r="F95" s="4">
        <v>81205469.040000007</v>
      </c>
      <c r="G95" s="4">
        <v>87771264.140000001</v>
      </c>
      <c r="H95" s="4">
        <f t="shared" si="18"/>
        <v>-6565795.099999994</v>
      </c>
      <c r="I95" s="4">
        <f t="shared" si="19"/>
        <v>190725634.63</v>
      </c>
    </row>
    <row r="96" spans="2:9" x14ac:dyDescent="0.2">
      <c r="B96" s="17" t="s">
        <v>45</v>
      </c>
      <c r="C96" s="3">
        <f>C97+C98+C99+C100+C101+C102+C103+C104+C105</f>
        <v>47202842.150000006</v>
      </c>
      <c r="D96" s="3">
        <f t="shared" ref="D96" si="20">D97+D98+D99+D100+D101+D102+D103+D104+D105</f>
        <v>1905500.77</v>
      </c>
      <c r="E96" s="3">
        <f t="shared" ref="E96" si="21">E97+E98+E99+E100+E101+E102+E103+E104+E105</f>
        <v>12737863.789999999</v>
      </c>
      <c r="F96" s="3">
        <f t="shared" ref="F96" si="22">F97+F98+F99+F100+F101+F102+F103+F104+F105</f>
        <v>31898054.800000001</v>
      </c>
      <c r="G96" s="3">
        <f t="shared" ref="G96" si="23">G97+G98+G99+G100+G101+G102+G103+G104+G105</f>
        <v>27034216.129999999</v>
      </c>
      <c r="H96" s="3">
        <f t="shared" ref="H96" si="24">H97+H98+H99+H100+H101+H102+H103+H104+H105</f>
        <v>-5968524.3500000015</v>
      </c>
      <c r="I96" s="3">
        <f t="shared" ref="I96" si="25">I97+I98+I99+I100+I101+I102+I103+I104+I105</f>
        <v>41234317.799999997</v>
      </c>
    </row>
    <row r="97" spans="2:9" x14ac:dyDescent="0.2">
      <c r="B97" s="16" t="s">
        <v>46</v>
      </c>
      <c r="C97" s="4">
        <v>27629236.43</v>
      </c>
      <c r="D97" s="4">
        <v>495126.13</v>
      </c>
      <c r="E97" s="4">
        <v>12570894.810000001</v>
      </c>
      <c r="F97" s="4">
        <v>12693361.609999999</v>
      </c>
      <c r="G97" s="4">
        <v>12545019.630000001</v>
      </c>
      <c r="H97" s="4">
        <f t="shared" ref="H97:H105" si="26">D97-E97+F97-G97</f>
        <v>-11927426.700000001</v>
      </c>
      <c r="I97" s="4">
        <f t="shared" ref="I97:I105" si="27">C97+H97</f>
        <v>15701809.729999999</v>
      </c>
    </row>
    <row r="98" spans="2:9" x14ac:dyDescent="0.2">
      <c r="B98" s="16" t="s">
        <v>47</v>
      </c>
      <c r="C98" s="4">
        <v>3093043.65</v>
      </c>
      <c r="D98" s="4">
        <v>14003.93</v>
      </c>
      <c r="E98" s="4">
        <v>643.1</v>
      </c>
      <c r="F98" s="4">
        <v>1587916.85</v>
      </c>
      <c r="G98" s="4">
        <v>1604429.21</v>
      </c>
      <c r="H98" s="4">
        <f t="shared" si="26"/>
        <v>-3151.5299999997951</v>
      </c>
      <c r="I98" s="4">
        <f t="shared" si="27"/>
        <v>3089892.12</v>
      </c>
    </row>
    <row r="99" spans="2:9" x14ac:dyDescent="0.2">
      <c r="B99" s="16" t="s">
        <v>48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26"/>
        <v>0</v>
      </c>
      <c r="I99" s="4">
        <f t="shared" si="27"/>
        <v>0</v>
      </c>
    </row>
    <row r="100" spans="2:9" x14ac:dyDescent="0.2">
      <c r="B100" s="16" t="s">
        <v>49</v>
      </c>
      <c r="C100" s="4">
        <v>4174873.77</v>
      </c>
      <c r="D100" s="4">
        <v>162288.89000000001</v>
      </c>
      <c r="E100" s="4">
        <v>43559.68</v>
      </c>
      <c r="F100" s="4">
        <v>3840403.3</v>
      </c>
      <c r="G100" s="4">
        <v>3563107.71</v>
      </c>
      <c r="H100" s="4">
        <f t="shared" si="26"/>
        <v>396024.79999999981</v>
      </c>
      <c r="I100" s="4">
        <f t="shared" si="27"/>
        <v>4570898.57</v>
      </c>
    </row>
    <row r="101" spans="2:9" x14ac:dyDescent="0.2">
      <c r="B101" s="18" t="s">
        <v>50</v>
      </c>
      <c r="C101" s="4">
        <v>2477756.52</v>
      </c>
      <c r="D101" s="4">
        <v>1065612.33</v>
      </c>
      <c r="E101" s="4">
        <v>3879.01</v>
      </c>
      <c r="F101" s="4">
        <v>7718182.1200000001</v>
      </c>
      <c r="G101" s="4">
        <v>3494254.37</v>
      </c>
      <c r="H101" s="4">
        <f t="shared" si="26"/>
        <v>5285661.0699999994</v>
      </c>
      <c r="I101" s="4">
        <f t="shared" si="27"/>
        <v>7763417.5899999999</v>
      </c>
    </row>
    <row r="102" spans="2:9" x14ac:dyDescent="0.2">
      <c r="B102" s="16" t="s">
        <v>51</v>
      </c>
      <c r="C102" s="4">
        <v>6444137.4800000004</v>
      </c>
      <c r="D102" s="4">
        <v>141009.5</v>
      </c>
      <c r="E102" s="4">
        <v>112139.78</v>
      </c>
      <c r="F102" s="4">
        <v>2987989.01</v>
      </c>
      <c r="G102" s="4">
        <v>3098149.34</v>
      </c>
      <c r="H102" s="4">
        <f t="shared" si="26"/>
        <v>-81290.60999999987</v>
      </c>
      <c r="I102" s="4">
        <f t="shared" si="27"/>
        <v>6362846.870000001</v>
      </c>
    </row>
    <row r="103" spans="2:9" x14ac:dyDescent="0.2">
      <c r="B103" s="16" t="s">
        <v>52</v>
      </c>
      <c r="C103" s="4">
        <v>419669.89</v>
      </c>
      <c r="D103" s="4">
        <v>6750</v>
      </c>
      <c r="E103" s="4">
        <v>0</v>
      </c>
      <c r="F103" s="4">
        <v>200807.96</v>
      </c>
      <c r="G103" s="4">
        <v>415907.65</v>
      </c>
      <c r="H103" s="4">
        <f t="shared" si="26"/>
        <v>-208349.69000000003</v>
      </c>
      <c r="I103" s="4">
        <f t="shared" si="27"/>
        <v>211320.19999999998</v>
      </c>
    </row>
    <row r="104" spans="2:9" x14ac:dyDescent="0.2">
      <c r="B104" s="16" t="s">
        <v>53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26"/>
        <v>0</v>
      </c>
      <c r="I104" s="4">
        <f t="shared" si="27"/>
        <v>0</v>
      </c>
    </row>
    <row r="105" spans="2:9" x14ac:dyDescent="0.2">
      <c r="B105" s="16" t="s">
        <v>54</v>
      </c>
      <c r="C105" s="4">
        <v>2964124.41</v>
      </c>
      <c r="D105" s="4">
        <v>20709.990000000002</v>
      </c>
      <c r="E105" s="4">
        <v>6747.41</v>
      </c>
      <c r="F105" s="4">
        <v>2869393.95</v>
      </c>
      <c r="G105" s="4">
        <v>2313348.2200000002</v>
      </c>
      <c r="H105" s="4">
        <f t="shared" si="26"/>
        <v>570008.31000000006</v>
      </c>
      <c r="I105" s="4">
        <f t="shared" si="27"/>
        <v>3534132.72</v>
      </c>
    </row>
    <row r="106" spans="2:9" x14ac:dyDescent="0.2">
      <c r="B106" s="17" t="s">
        <v>55</v>
      </c>
      <c r="C106" s="3">
        <f>C107+C108+C109+C110+C111+C112+C113+C114+C115</f>
        <v>122478709.98</v>
      </c>
      <c r="D106" s="3">
        <f t="shared" ref="D106:I106" si="28">D107+D108+D109+D110+D111+D112+D113+D114+D115</f>
        <v>74089616.969999999</v>
      </c>
      <c r="E106" s="3">
        <f t="shared" si="28"/>
        <v>4260678.18</v>
      </c>
      <c r="F106" s="3">
        <f t="shared" si="28"/>
        <v>105542024.33000001</v>
      </c>
      <c r="G106" s="3">
        <f t="shared" si="28"/>
        <v>124495487.48</v>
      </c>
      <c r="H106" s="3">
        <f t="shared" si="28"/>
        <v>50875475.640000001</v>
      </c>
      <c r="I106" s="3">
        <f t="shared" si="28"/>
        <v>173354185.62</v>
      </c>
    </row>
    <row r="107" spans="2:9" x14ac:dyDescent="0.2">
      <c r="B107" s="16" t="s">
        <v>56</v>
      </c>
      <c r="C107" s="4">
        <v>38221509</v>
      </c>
      <c r="D107" s="4">
        <v>11650000</v>
      </c>
      <c r="E107" s="4">
        <v>0</v>
      </c>
      <c r="F107" s="4">
        <v>8354578.3300000001</v>
      </c>
      <c r="G107" s="4">
        <v>28057172.280000001</v>
      </c>
      <c r="H107" s="4">
        <f t="shared" ref="H107:H115" si="29">D107-E107+F107-G107</f>
        <v>-8052593.950000003</v>
      </c>
      <c r="I107" s="4">
        <f t="shared" ref="I107:I115" si="30">C107+H107</f>
        <v>30168915.049999997</v>
      </c>
    </row>
    <row r="108" spans="2:9" x14ac:dyDescent="0.2">
      <c r="B108" s="16" t="s">
        <v>57</v>
      </c>
      <c r="C108" s="4">
        <v>12902575.640000001</v>
      </c>
      <c r="D108" s="4">
        <v>505.41</v>
      </c>
      <c r="E108" s="4">
        <v>32</v>
      </c>
      <c r="F108" s="4">
        <v>3021890.21</v>
      </c>
      <c r="G108" s="4">
        <v>3216912.59</v>
      </c>
      <c r="H108" s="4">
        <f t="shared" si="29"/>
        <v>-194548.96999999974</v>
      </c>
      <c r="I108" s="4">
        <f t="shared" si="30"/>
        <v>12708026.670000002</v>
      </c>
    </row>
    <row r="109" spans="2:9" x14ac:dyDescent="0.2">
      <c r="B109" s="16" t="s">
        <v>58</v>
      </c>
      <c r="C109" s="4">
        <v>2900790.72</v>
      </c>
      <c r="D109" s="4">
        <v>192318.66</v>
      </c>
      <c r="E109" s="4">
        <v>2104.67</v>
      </c>
      <c r="F109" s="4">
        <v>2275547.7000000002</v>
      </c>
      <c r="G109" s="4">
        <v>1949431.32</v>
      </c>
      <c r="H109" s="4">
        <f t="shared" si="29"/>
        <v>516330.37000000034</v>
      </c>
      <c r="I109" s="4">
        <f t="shared" si="30"/>
        <v>3417121.0900000008</v>
      </c>
    </row>
    <row r="110" spans="2:9" x14ac:dyDescent="0.2">
      <c r="B110" s="16" t="s">
        <v>59</v>
      </c>
      <c r="C110" s="4">
        <v>6616189.5</v>
      </c>
      <c r="D110" s="4">
        <v>38859124.119999997</v>
      </c>
      <c r="E110" s="4">
        <v>195933.46</v>
      </c>
      <c r="F110" s="4">
        <v>26266877.460000001</v>
      </c>
      <c r="G110" s="4">
        <v>19950100.07</v>
      </c>
      <c r="H110" s="4">
        <f t="shared" si="29"/>
        <v>44979968.049999997</v>
      </c>
      <c r="I110" s="4">
        <f t="shared" si="30"/>
        <v>51596157.549999997</v>
      </c>
    </row>
    <row r="111" spans="2:9" x14ac:dyDescent="0.2">
      <c r="B111" s="16" t="s">
        <v>60</v>
      </c>
      <c r="C111" s="4">
        <v>5601660.1699999999</v>
      </c>
      <c r="D111" s="4">
        <v>20461228.039999999</v>
      </c>
      <c r="E111" s="4">
        <v>3176286.54</v>
      </c>
      <c r="F111" s="4">
        <v>26317149.43</v>
      </c>
      <c r="G111" s="4">
        <v>25036419.140000001</v>
      </c>
      <c r="H111" s="4">
        <f t="shared" si="29"/>
        <v>18565671.789999999</v>
      </c>
      <c r="I111" s="4">
        <f t="shared" si="30"/>
        <v>24167331.960000001</v>
      </c>
    </row>
    <row r="112" spans="2:9" x14ac:dyDescent="0.2">
      <c r="B112" s="16" t="s">
        <v>61</v>
      </c>
      <c r="C112" s="4">
        <v>90000</v>
      </c>
      <c r="D112" s="4">
        <v>331715.98</v>
      </c>
      <c r="E112" s="4">
        <v>103214.41</v>
      </c>
      <c r="F112" s="4">
        <v>188775.34</v>
      </c>
      <c r="G112" s="4">
        <v>171333.96</v>
      </c>
      <c r="H112" s="4">
        <f t="shared" si="29"/>
        <v>245942.94999999998</v>
      </c>
      <c r="I112" s="4">
        <f t="shared" si="30"/>
        <v>335942.94999999995</v>
      </c>
    </row>
    <row r="113" spans="2:9" x14ac:dyDescent="0.2">
      <c r="B113" s="16" t="s">
        <v>62</v>
      </c>
      <c r="C113" s="4">
        <v>1979035.9</v>
      </c>
      <c r="D113" s="4">
        <v>2210759.77</v>
      </c>
      <c r="E113" s="4">
        <v>701498.84</v>
      </c>
      <c r="F113" s="4">
        <v>3122725.9</v>
      </c>
      <c r="G113" s="4">
        <v>2700836.2</v>
      </c>
      <c r="H113" s="4">
        <f t="shared" si="29"/>
        <v>1931150.63</v>
      </c>
      <c r="I113" s="4">
        <f t="shared" si="30"/>
        <v>3910186.53</v>
      </c>
    </row>
    <row r="114" spans="2:9" x14ac:dyDescent="0.2">
      <c r="B114" s="16" t="s">
        <v>63</v>
      </c>
      <c r="C114" s="4">
        <v>8000000</v>
      </c>
      <c r="D114" s="4">
        <v>330126.78999999998</v>
      </c>
      <c r="E114" s="4">
        <v>47770.06</v>
      </c>
      <c r="F114" s="4">
        <v>333749.62</v>
      </c>
      <c r="G114" s="4">
        <v>7641429.7599999998</v>
      </c>
      <c r="H114" s="4">
        <f t="shared" si="29"/>
        <v>-7025323.4100000001</v>
      </c>
      <c r="I114" s="4">
        <f t="shared" si="30"/>
        <v>974676.58999999985</v>
      </c>
    </row>
    <row r="115" spans="2:9" x14ac:dyDescent="0.2">
      <c r="B115" s="16" t="s">
        <v>64</v>
      </c>
      <c r="C115" s="4">
        <v>46166949.049999997</v>
      </c>
      <c r="D115" s="4">
        <v>53838.2</v>
      </c>
      <c r="E115" s="4">
        <v>33838.199999999997</v>
      </c>
      <c r="F115" s="4">
        <v>35660730.340000004</v>
      </c>
      <c r="G115" s="4">
        <v>35771852.159999996</v>
      </c>
      <c r="H115" s="4">
        <f t="shared" si="29"/>
        <v>-91121.819999992847</v>
      </c>
      <c r="I115" s="4">
        <f t="shared" si="30"/>
        <v>46075827.230000004</v>
      </c>
    </row>
    <row r="116" spans="2:9" x14ac:dyDescent="0.2">
      <c r="B116" s="17" t="s">
        <v>65</v>
      </c>
      <c r="C116" s="3">
        <f>C117+C118+C119+C120+C121+C122+C123+C124+C125</f>
        <v>0</v>
      </c>
      <c r="D116" s="3">
        <f t="shared" ref="D116:I116" si="31">D117+D118+D119+D120+D121+D122+D123+D124+D125</f>
        <v>42849926.240000002</v>
      </c>
      <c r="E116" s="3">
        <f t="shared" si="31"/>
        <v>63607.55</v>
      </c>
      <c r="F116" s="3">
        <f t="shared" si="31"/>
        <v>1586979.94</v>
      </c>
      <c r="G116" s="3">
        <f t="shared" si="31"/>
        <v>871593.12</v>
      </c>
      <c r="H116" s="3">
        <f t="shared" si="31"/>
        <v>43501705.510000005</v>
      </c>
      <c r="I116" s="3">
        <f t="shared" si="31"/>
        <v>43501705.510000005</v>
      </c>
    </row>
    <row r="117" spans="2:9" x14ac:dyDescent="0.2">
      <c r="B117" s="16" t="s">
        <v>66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32">D117-E117+F117-G117</f>
        <v>0</v>
      </c>
      <c r="I117" s="4">
        <f t="shared" ref="I117:I125" si="33">C117+H117</f>
        <v>0</v>
      </c>
    </row>
    <row r="118" spans="2:9" x14ac:dyDescent="0.2">
      <c r="B118" s="16" t="s">
        <v>67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32"/>
        <v>0</v>
      </c>
      <c r="I118" s="4">
        <f t="shared" si="33"/>
        <v>0</v>
      </c>
    </row>
    <row r="119" spans="2:9" x14ac:dyDescent="0.2">
      <c r="B119" s="16" t="s">
        <v>68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32"/>
        <v>0</v>
      </c>
      <c r="I119" s="4">
        <f t="shared" si="33"/>
        <v>0</v>
      </c>
    </row>
    <row r="120" spans="2:9" x14ac:dyDescent="0.2">
      <c r="B120" s="16" t="s">
        <v>69</v>
      </c>
      <c r="C120" s="4">
        <v>0</v>
      </c>
      <c r="D120" s="4">
        <v>42849926.240000002</v>
      </c>
      <c r="E120" s="4">
        <v>63607.55</v>
      </c>
      <c r="F120" s="4">
        <v>1586979.94</v>
      </c>
      <c r="G120" s="4">
        <v>871593.12</v>
      </c>
      <c r="H120" s="4">
        <f t="shared" si="32"/>
        <v>43501705.510000005</v>
      </c>
      <c r="I120" s="4">
        <f t="shared" si="33"/>
        <v>43501705.510000005</v>
      </c>
    </row>
    <row r="121" spans="2:9" x14ac:dyDescent="0.2">
      <c r="B121" s="16" t="s">
        <v>70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32"/>
        <v>0</v>
      </c>
      <c r="I121" s="4">
        <f t="shared" si="33"/>
        <v>0</v>
      </c>
    </row>
    <row r="122" spans="2:9" x14ac:dyDescent="0.2">
      <c r="B122" s="16" t="s">
        <v>71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32"/>
        <v>0</v>
      </c>
      <c r="I122" s="4">
        <f t="shared" si="33"/>
        <v>0</v>
      </c>
    </row>
    <row r="123" spans="2:9" x14ac:dyDescent="0.2">
      <c r="B123" s="16" t="s">
        <v>72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32"/>
        <v>0</v>
      </c>
      <c r="I123" s="4">
        <f t="shared" si="33"/>
        <v>0</v>
      </c>
    </row>
    <row r="124" spans="2:9" x14ac:dyDescent="0.2">
      <c r="B124" s="16" t="s">
        <v>73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32"/>
        <v>0</v>
      </c>
      <c r="I124" s="4">
        <f t="shared" si="33"/>
        <v>0</v>
      </c>
    </row>
    <row r="125" spans="2:9" x14ac:dyDescent="0.2">
      <c r="B125" s="16" t="s">
        <v>74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32"/>
        <v>0</v>
      </c>
      <c r="I125" s="4">
        <f t="shared" si="33"/>
        <v>0</v>
      </c>
    </row>
    <row r="126" spans="2:9" x14ac:dyDescent="0.2">
      <c r="B126" s="17" t="s">
        <v>75</v>
      </c>
      <c r="C126" s="3">
        <f>C127+C128+C129+C130+C131+C132+C133+C134+C135</f>
        <v>11000000</v>
      </c>
      <c r="D126" s="3">
        <f t="shared" ref="D126:I126" si="34">D127+D128+D129+D130+D131+D132+D133+D134+D135</f>
        <v>4587478.1900000004</v>
      </c>
      <c r="E126" s="3">
        <f t="shared" si="34"/>
        <v>1019994.73</v>
      </c>
      <c r="F126" s="3">
        <f t="shared" si="34"/>
        <v>11466128.83</v>
      </c>
      <c r="G126" s="3">
        <f t="shared" si="34"/>
        <v>4874810.05</v>
      </c>
      <c r="H126" s="3">
        <f t="shared" si="34"/>
        <v>10158802.24</v>
      </c>
      <c r="I126" s="3">
        <f t="shared" si="34"/>
        <v>21158802.239999998</v>
      </c>
    </row>
    <row r="127" spans="2:9" x14ac:dyDescent="0.2">
      <c r="B127" s="16" t="s">
        <v>76</v>
      </c>
      <c r="C127" s="4">
        <v>0</v>
      </c>
      <c r="D127" s="4">
        <v>1988071.11</v>
      </c>
      <c r="E127" s="4">
        <v>308236.90999999997</v>
      </c>
      <c r="F127" s="4">
        <v>4929309.3</v>
      </c>
      <c r="G127" s="4">
        <v>1619548.68</v>
      </c>
      <c r="H127" s="4">
        <f t="shared" ref="H127:H135" si="35">D127-E127+F127-G127</f>
        <v>4989594.82</v>
      </c>
      <c r="I127" s="4">
        <f t="shared" ref="I127:I135" si="36">C127+H127</f>
        <v>4989594.82</v>
      </c>
    </row>
    <row r="128" spans="2:9" x14ac:dyDescent="0.2">
      <c r="B128" s="16" t="s">
        <v>77</v>
      </c>
      <c r="C128" s="4">
        <v>0</v>
      </c>
      <c r="D128" s="4">
        <v>1399502.97</v>
      </c>
      <c r="E128" s="4">
        <v>7345.41</v>
      </c>
      <c r="F128" s="4">
        <v>2274194.44</v>
      </c>
      <c r="G128" s="4">
        <v>170445.31</v>
      </c>
      <c r="H128" s="4">
        <f t="shared" si="35"/>
        <v>3495906.69</v>
      </c>
      <c r="I128" s="4">
        <f t="shared" si="36"/>
        <v>3495906.69</v>
      </c>
    </row>
    <row r="129" spans="2:9" x14ac:dyDescent="0.2">
      <c r="B129" s="16" t="s">
        <v>78</v>
      </c>
      <c r="C129" s="4">
        <v>11000000</v>
      </c>
      <c r="D129" s="4">
        <v>240591.56</v>
      </c>
      <c r="E129" s="4">
        <v>81479.990000000005</v>
      </c>
      <c r="F129" s="4">
        <v>2996048.25</v>
      </c>
      <c r="G129" s="4">
        <v>2626617.2200000002</v>
      </c>
      <c r="H129" s="4">
        <f t="shared" si="35"/>
        <v>528542.59999999963</v>
      </c>
      <c r="I129" s="4">
        <f t="shared" si="36"/>
        <v>11528542.6</v>
      </c>
    </row>
    <row r="130" spans="2:9" x14ac:dyDescent="0.2">
      <c r="B130" s="16" t="s">
        <v>79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35"/>
        <v>0</v>
      </c>
      <c r="I130" s="4">
        <f t="shared" si="36"/>
        <v>0</v>
      </c>
    </row>
    <row r="131" spans="2:9" x14ac:dyDescent="0.2">
      <c r="B131" s="16" t="s">
        <v>80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35"/>
        <v>0</v>
      </c>
      <c r="I131" s="4">
        <f t="shared" si="36"/>
        <v>0</v>
      </c>
    </row>
    <row r="132" spans="2:9" x14ac:dyDescent="0.2">
      <c r="B132" s="16" t="s">
        <v>81</v>
      </c>
      <c r="C132" s="4">
        <v>0</v>
      </c>
      <c r="D132" s="4">
        <v>267771.76</v>
      </c>
      <c r="E132" s="4">
        <v>6932.42</v>
      </c>
      <c r="F132" s="4">
        <v>811263.86</v>
      </c>
      <c r="G132" s="4">
        <v>213017.63</v>
      </c>
      <c r="H132" s="4">
        <f t="shared" si="35"/>
        <v>859085.57</v>
      </c>
      <c r="I132" s="4">
        <f t="shared" si="36"/>
        <v>859085.57</v>
      </c>
    </row>
    <row r="133" spans="2:9" x14ac:dyDescent="0.2">
      <c r="B133" s="16" t="s">
        <v>82</v>
      </c>
      <c r="C133" s="4">
        <v>0</v>
      </c>
      <c r="D133" s="4">
        <v>56100</v>
      </c>
      <c r="E133" s="4">
        <v>0</v>
      </c>
      <c r="F133" s="4">
        <v>0</v>
      </c>
      <c r="G133" s="4">
        <v>0</v>
      </c>
      <c r="H133" s="4">
        <f t="shared" si="35"/>
        <v>56100</v>
      </c>
      <c r="I133" s="4">
        <f t="shared" si="36"/>
        <v>56100</v>
      </c>
    </row>
    <row r="134" spans="2:9" x14ac:dyDescent="0.2">
      <c r="B134" s="16" t="s">
        <v>83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35"/>
        <v>0</v>
      </c>
      <c r="I134" s="4">
        <f t="shared" si="36"/>
        <v>0</v>
      </c>
    </row>
    <row r="135" spans="2:9" x14ac:dyDescent="0.2">
      <c r="B135" s="16" t="s">
        <v>84</v>
      </c>
      <c r="C135" s="4">
        <v>0</v>
      </c>
      <c r="D135" s="4">
        <v>635440.79</v>
      </c>
      <c r="E135" s="4">
        <v>616000</v>
      </c>
      <c r="F135" s="4">
        <v>455312.98</v>
      </c>
      <c r="G135" s="4">
        <v>245181.21</v>
      </c>
      <c r="H135" s="4">
        <f t="shared" si="35"/>
        <v>229572.56000000003</v>
      </c>
      <c r="I135" s="4">
        <f t="shared" si="36"/>
        <v>229572.56000000003</v>
      </c>
    </row>
    <row r="136" spans="2:9" x14ac:dyDescent="0.2">
      <c r="B136" s="17" t="s">
        <v>85</v>
      </c>
      <c r="C136" s="3">
        <f>C137+C138+C139</f>
        <v>39232922.869999997</v>
      </c>
      <c r="D136" s="3">
        <f t="shared" ref="D136:I136" si="37">D137+D138+D139</f>
        <v>28321355.23</v>
      </c>
      <c r="E136" s="3">
        <f t="shared" si="37"/>
        <v>18547951.870000001</v>
      </c>
      <c r="F136" s="3">
        <f t="shared" si="37"/>
        <v>31249731.399999999</v>
      </c>
      <c r="G136" s="3">
        <f t="shared" si="37"/>
        <v>35628626.32</v>
      </c>
      <c r="H136" s="3">
        <f t="shared" si="37"/>
        <v>5394508.4399999976</v>
      </c>
      <c r="I136" s="3">
        <f t="shared" si="37"/>
        <v>44627431.309999995</v>
      </c>
    </row>
    <row r="137" spans="2:9" x14ac:dyDescent="0.2">
      <c r="B137" s="16" t="s">
        <v>86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38">D137-E137+F137-G137</f>
        <v>0</v>
      </c>
      <c r="I137" s="4">
        <f t="shared" ref="I137:I139" si="39">C137+H137</f>
        <v>0</v>
      </c>
    </row>
    <row r="138" spans="2:9" x14ac:dyDescent="0.2">
      <c r="B138" s="16" t="s">
        <v>87</v>
      </c>
      <c r="C138" s="4">
        <v>39232922.869999997</v>
      </c>
      <c r="D138" s="4">
        <v>28321355.23</v>
      </c>
      <c r="E138" s="4">
        <v>18547951.870000001</v>
      </c>
      <c r="F138" s="4">
        <v>31249731.399999999</v>
      </c>
      <c r="G138" s="4">
        <v>35628626.32</v>
      </c>
      <c r="H138" s="4">
        <f t="shared" si="38"/>
        <v>5394508.4399999976</v>
      </c>
      <c r="I138" s="4">
        <f t="shared" si="39"/>
        <v>44627431.309999995</v>
      </c>
    </row>
    <row r="139" spans="2:9" x14ac:dyDescent="0.2">
      <c r="B139" s="16" t="s">
        <v>88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38"/>
        <v>0</v>
      </c>
      <c r="I139" s="4">
        <f t="shared" si="39"/>
        <v>0</v>
      </c>
    </row>
    <row r="140" spans="2:9" x14ac:dyDescent="0.2">
      <c r="B140" s="17" t="s">
        <v>89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>D141-E141+F141-G141</f>
        <v>0</v>
      </c>
      <c r="I141" s="4">
        <f t="shared" ref="I141:I147" si="40">C141+H141</f>
        <v>0</v>
      </c>
    </row>
    <row r="142" spans="2:9" x14ac:dyDescent="0.2">
      <c r="B142" s="16" t="s">
        <v>91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ref="H142:H147" si="41">D142-E142+F142-G142</f>
        <v>0</v>
      </c>
      <c r="I142" s="4">
        <f t="shared" si="40"/>
        <v>0</v>
      </c>
    </row>
    <row r="143" spans="2:9" x14ac:dyDescent="0.2">
      <c r="B143" s="16" t="s">
        <v>92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41"/>
        <v>0</v>
      </c>
      <c r="I143" s="4">
        <f t="shared" si="40"/>
        <v>0</v>
      </c>
    </row>
    <row r="144" spans="2:9" x14ac:dyDescent="0.2">
      <c r="B144" s="16" t="s">
        <v>93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41"/>
        <v>0</v>
      </c>
      <c r="I144" s="4">
        <f t="shared" si="40"/>
        <v>0</v>
      </c>
    </row>
    <row r="145" spans="2:9" x14ac:dyDescent="0.2">
      <c r="B145" s="16" t="s">
        <v>94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41"/>
        <v>0</v>
      </c>
      <c r="I145" s="4">
        <f t="shared" si="40"/>
        <v>0</v>
      </c>
    </row>
    <row r="146" spans="2:9" x14ac:dyDescent="0.2">
      <c r="B146" s="16" t="s">
        <v>95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41"/>
        <v>0</v>
      </c>
      <c r="I146" s="4">
        <f t="shared" si="40"/>
        <v>0</v>
      </c>
    </row>
    <row r="147" spans="2:9" x14ac:dyDescent="0.2">
      <c r="B147" s="16" t="s">
        <v>96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41"/>
        <v>0</v>
      </c>
      <c r="I147" s="4">
        <f t="shared" si="40"/>
        <v>0</v>
      </c>
    </row>
    <row r="148" spans="2:9" x14ac:dyDescent="0.2">
      <c r="B148" s="17" t="s">
        <v>97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98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42">D149-E149+F149-G149</f>
        <v>0</v>
      </c>
      <c r="I149" s="4">
        <f t="shared" ref="I149:I151" si="43">C149+H149</f>
        <v>0</v>
      </c>
    </row>
    <row r="150" spans="2:9" x14ac:dyDescent="0.2">
      <c r="B150" s="16" t="s">
        <v>99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42"/>
        <v>0</v>
      </c>
      <c r="I150" s="4">
        <f t="shared" si="43"/>
        <v>0</v>
      </c>
    </row>
    <row r="151" spans="2:9" x14ac:dyDescent="0.2">
      <c r="B151" s="16" t="s">
        <v>100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42"/>
        <v>0</v>
      </c>
      <c r="I151" s="4">
        <f t="shared" si="43"/>
        <v>0</v>
      </c>
    </row>
    <row r="152" spans="2:9" x14ac:dyDescent="0.2">
      <c r="B152" s="17" t="s">
        <v>101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44">D153-E153+F153-G153</f>
        <v>0</v>
      </c>
      <c r="I153" s="4">
        <f t="shared" ref="I153:I159" si="45">C153+H153</f>
        <v>0</v>
      </c>
    </row>
    <row r="154" spans="2:9" x14ac:dyDescent="0.2">
      <c r="B154" s="16" t="s">
        <v>103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44"/>
        <v>0</v>
      </c>
      <c r="I154" s="4">
        <f t="shared" si="45"/>
        <v>0</v>
      </c>
    </row>
    <row r="155" spans="2:9" x14ac:dyDescent="0.2">
      <c r="B155" s="16" t="s">
        <v>104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44"/>
        <v>0</v>
      </c>
      <c r="I155" s="4">
        <f t="shared" si="45"/>
        <v>0</v>
      </c>
    </row>
    <row r="156" spans="2:9" x14ac:dyDescent="0.2">
      <c r="B156" s="18" t="s">
        <v>105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44"/>
        <v>0</v>
      </c>
      <c r="I156" s="4">
        <f t="shared" si="45"/>
        <v>0</v>
      </c>
    </row>
    <row r="157" spans="2:9" x14ac:dyDescent="0.2">
      <c r="B157" s="16" t="s">
        <v>106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44"/>
        <v>0</v>
      </c>
      <c r="I157" s="4">
        <f t="shared" si="45"/>
        <v>0</v>
      </c>
    </row>
    <row r="158" spans="2:9" x14ac:dyDescent="0.2">
      <c r="B158" s="16" t="s">
        <v>107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44"/>
        <v>0</v>
      </c>
      <c r="I158" s="4">
        <f t="shared" si="45"/>
        <v>0</v>
      </c>
    </row>
    <row r="159" spans="2:9" x14ac:dyDescent="0.2">
      <c r="B159" s="16" t="s">
        <v>108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44"/>
        <v>0</v>
      </c>
      <c r="I159" s="4">
        <f t="shared" si="4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110</v>
      </c>
      <c r="C161" s="6">
        <f>C13+C87</f>
        <v>4159626626</v>
      </c>
      <c r="D161" s="6">
        <f t="shared" ref="D161:I161" si="46">D13+D87</f>
        <v>522832901.01999998</v>
      </c>
      <c r="E161" s="6">
        <f t="shared" si="46"/>
        <v>70388075.939999998</v>
      </c>
      <c r="F161" s="6">
        <f t="shared" si="46"/>
        <v>1859970424.21</v>
      </c>
      <c r="G161" s="6">
        <f t="shared" si="46"/>
        <v>1859970424.3900003</v>
      </c>
      <c r="H161" s="6">
        <f t="shared" si="46"/>
        <v>452444824.90000004</v>
      </c>
      <c r="I161" s="6">
        <f t="shared" si="46"/>
        <v>4612071450.8999996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5" spans="2:9" x14ac:dyDescent="0.2">
      <c r="C165" s="71"/>
      <c r="F165" s="71"/>
    </row>
    <row r="166" spans="2:9" x14ac:dyDescent="0.2">
      <c r="D166" s="71"/>
      <c r="E166" s="71"/>
      <c r="F166" s="71"/>
      <c r="G166" s="71"/>
    </row>
    <row r="167" spans="2:9" x14ac:dyDescent="0.2">
      <c r="D167" s="71"/>
      <c r="E167" s="72"/>
      <c r="F167" s="72"/>
    </row>
    <row r="168" spans="2:9" x14ac:dyDescent="0.2">
      <c r="E168" s="72"/>
      <c r="F168" s="73"/>
      <c r="G168" s="71"/>
    </row>
    <row r="169" spans="2:9" x14ac:dyDescent="0.2">
      <c r="E169" s="71"/>
      <c r="F169" s="72"/>
      <c r="G169" s="73"/>
    </row>
    <row r="170" spans="2:9" x14ac:dyDescent="0.2">
      <c r="E170" s="71"/>
      <c r="F170" s="72"/>
      <c r="G170" s="73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C33" sqref="C33:C3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30 de Septiembre de 2024</v>
      </c>
      <c r="C3" s="76"/>
      <c r="D3" s="76"/>
      <c r="E3" s="40" t="s">
        <v>4</v>
      </c>
      <c r="F3" s="41">
        <f>'Notas de Disciplina Financiera'!D3</f>
        <v>3</v>
      </c>
    </row>
    <row r="5" spans="1:6" ht="12" thickBot="1" x14ac:dyDescent="0.25">
      <c r="C5" s="43" t="s">
        <v>111</v>
      </c>
    </row>
    <row r="6" spans="1:6" x14ac:dyDescent="0.2">
      <c r="B6" s="85" t="str">
        <f>B1</f>
        <v>Universidad de Guanajuato</v>
      </c>
      <c r="C6" s="86"/>
      <c r="D6" s="86"/>
      <c r="E6" s="86"/>
      <c r="F6" s="87"/>
    </row>
    <row r="7" spans="1:6" x14ac:dyDescent="0.2">
      <c r="B7" s="88" t="s">
        <v>112</v>
      </c>
      <c r="C7" s="89"/>
      <c r="D7" s="89"/>
      <c r="E7" s="89"/>
      <c r="F7" s="90"/>
    </row>
    <row r="8" spans="1:6" x14ac:dyDescent="0.2">
      <c r="B8" s="91" t="s">
        <v>113</v>
      </c>
      <c r="C8" s="92"/>
      <c r="D8" s="92"/>
      <c r="E8" s="92"/>
      <c r="F8" s="93"/>
    </row>
    <row r="9" spans="1:6" ht="22.5" x14ac:dyDescent="0.2">
      <c r="B9" s="83" t="s">
        <v>114</v>
      </c>
      <c r="C9" s="84" t="s">
        <v>115</v>
      </c>
      <c r="D9" s="67" t="s">
        <v>116</v>
      </c>
      <c r="E9" s="67" t="s">
        <v>117</v>
      </c>
      <c r="F9" s="68" t="s">
        <v>118</v>
      </c>
    </row>
    <row r="10" spans="1:6" x14ac:dyDescent="0.2">
      <c r="A10" s="42"/>
      <c r="B10" s="83"/>
      <c r="C10" s="84"/>
      <c r="D10" s="67" t="s">
        <v>119</v>
      </c>
      <c r="E10" s="67" t="s">
        <v>120</v>
      </c>
      <c r="F10" s="68" t="s">
        <v>121</v>
      </c>
    </row>
    <row r="11" spans="1:6" x14ac:dyDescent="0.2">
      <c r="B11" s="52"/>
      <c r="C11" s="53" t="s">
        <v>122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123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124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125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126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127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128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129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130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131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132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123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124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125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126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127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128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129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130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131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34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2:3" x14ac:dyDescent="0.2">
      <c r="B33" s="1" t="s">
        <v>144</v>
      </c>
      <c r="C33" s="70"/>
    </row>
    <row r="34" spans="2:3" x14ac:dyDescent="0.2">
      <c r="C34" s="69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13" sqref="C13:C1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30 de Septiembre de 2024</v>
      </c>
      <c r="C3" s="76"/>
      <c r="D3" s="76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16</v>
      </c>
    </row>
    <row r="7" spans="1:6" x14ac:dyDescent="0.2">
      <c r="B7" s="1" t="s">
        <v>133</v>
      </c>
    </row>
    <row r="8" spans="1:6" x14ac:dyDescent="0.2">
      <c r="B8" s="45" t="s">
        <v>134</v>
      </c>
    </row>
    <row r="9" spans="1:6" x14ac:dyDescent="0.2">
      <c r="A9" s="42"/>
      <c r="B9" s="47" t="s">
        <v>135</v>
      </c>
    </row>
    <row r="10" spans="1:6" x14ac:dyDescent="0.2">
      <c r="B10" s="47" t="s">
        <v>136</v>
      </c>
    </row>
    <row r="12" spans="1:6" x14ac:dyDescent="0.2">
      <c r="C12" s="1" t="s">
        <v>145</v>
      </c>
    </row>
    <row r="13" spans="1:6" x14ac:dyDescent="0.2">
      <c r="C13" s="70"/>
    </row>
    <row r="14" spans="1:6" x14ac:dyDescent="0.2">
      <c r="C14" s="69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30 de Septiembre de 2024</v>
      </c>
      <c r="C3" s="76"/>
      <c r="D3" s="76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18</v>
      </c>
    </row>
    <row r="7" spans="1:6" x14ac:dyDescent="0.2">
      <c r="B7" s="1" t="s">
        <v>133</v>
      </c>
    </row>
    <row r="8" spans="1:6" x14ac:dyDescent="0.2">
      <c r="B8" s="45" t="s">
        <v>137</v>
      </c>
    </row>
    <row r="9" spans="1:6" x14ac:dyDescent="0.2">
      <c r="A9" s="42"/>
      <c r="B9" s="46" t="s">
        <v>138</v>
      </c>
    </row>
    <row r="10" spans="1:6" x14ac:dyDescent="0.2">
      <c r="B10" s="46" t="s">
        <v>139</v>
      </c>
    </row>
    <row r="13" spans="1:6" x14ac:dyDescent="0.2">
      <c r="C13" s="1" t="s">
        <v>145</v>
      </c>
    </row>
    <row r="14" spans="1:6" x14ac:dyDescent="0.2">
      <c r="C14" s="69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0"/>
  <sheetViews>
    <sheetView showGridLines="0" workbookViewId="0">
      <selection activeCell="C10" sqref="C1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Universidad de Guanajuato</v>
      </c>
      <c r="C1" s="76"/>
      <c r="D1" s="76"/>
      <c r="E1" s="40" t="s">
        <v>0</v>
      </c>
      <c r="F1" s="41">
        <f>'Notas de Disciplina Financiera'!D1</f>
        <v>2024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30 de Septiembre de 2024</v>
      </c>
      <c r="C3" s="76"/>
      <c r="D3" s="76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20</v>
      </c>
    </row>
    <row r="7" spans="1:6" x14ac:dyDescent="0.2">
      <c r="B7" s="1" t="s">
        <v>133</v>
      </c>
    </row>
    <row r="8" spans="1:6" x14ac:dyDescent="0.2">
      <c r="B8" s="45" t="s">
        <v>140</v>
      </c>
    </row>
    <row r="9" spans="1:6" x14ac:dyDescent="0.2">
      <c r="A9" s="42"/>
    </row>
    <row r="10" spans="1:6" x14ac:dyDescent="0.2">
      <c r="C10" s="1" t="s">
        <v>145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0c865bf4-0f22-4e4d-b041-7b0c1657e5a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6aa8a68a-ab09-4ac8-a697-fdce915bc567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DRF</cp:lastModifiedBy>
  <cp:revision/>
  <cp:lastPrinted>2024-07-23T21:23:06Z</cp:lastPrinted>
  <dcterms:created xsi:type="dcterms:W3CDTF">2024-03-15T21:50:03Z</dcterms:created>
  <dcterms:modified xsi:type="dcterms:W3CDTF">2024-10-22T21:14:16Z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