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xta\Desktop\Contigencia COVID-19\Cuenta Publica 2021\4to. Trimestre 2021\"/>
    </mc:Choice>
  </mc:AlternateContent>
  <xr:revisionPtr revIDLastSave="0" documentId="13_ncr:1_{FF66F26D-422C-44E1-B101-8BD2BE1464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4" l="1"/>
  <c r="G37" i="4" s="1"/>
  <c r="F38" i="4"/>
  <c r="F37" i="4" s="1"/>
  <c r="E38" i="4"/>
  <c r="E37" i="4" s="1"/>
  <c r="D38" i="4"/>
  <c r="C38" i="4"/>
  <c r="C37" i="4" s="1"/>
  <c r="D37" i="4"/>
  <c r="H35" i="4"/>
  <c r="E35" i="4"/>
  <c r="G34" i="4"/>
  <c r="F34" i="4"/>
  <c r="D34" i="4"/>
  <c r="C34" i="4"/>
  <c r="G32" i="4"/>
  <c r="F32" i="4"/>
  <c r="D32" i="4"/>
  <c r="D31" i="4" s="1"/>
  <c r="C32" i="4"/>
  <c r="E32" i="4" s="1"/>
  <c r="G31" i="4"/>
  <c r="G29" i="4"/>
  <c r="H29" i="4" s="1"/>
  <c r="F29" i="4"/>
  <c r="D29" i="4"/>
  <c r="C29" i="4"/>
  <c r="E29" i="4" s="1"/>
  <c r="G28" i="4"/>
  <c r="F28" i="4"/>
  <c r="D28" i="4"/>
  <c r="C28" i="4"/>
  <c r="H28" i="4" s="1"/>
  <c r="H27" i="4"/>
  <c r="G27" i="4"/>
  <c r="F27" i="4"/>
  <c r="E27" i="4"/>
  <c r="D27" i="4"/>
  <c r="C27" i="4"/>
  <c r="H26" i="4"/>
  <c r="G26" i="4"/>
  <c r="F26" i="4"/>
  <c r="E26" i="4"/>
  <c r="D26" i="4"/>
  <c r="C26" i="4"/>
  <c r="H25" i="4"/>
  <c r="G25" i="4"/>
  <c r="F25" i="4"/>
  <c r="E25" i="4"/>
  <c r="D25" i="4"/>
  <c r="C25" i="4"/>
  <c r="G24" i="4"/>
  <c r="F24" i="4"/>
  <c r="D24" i="4"/>
  <c r="C24" i="4"/>
  <c r="H24" i="4" s="1"/>
  <c r="G22" i="4"/>
  <c r="H22" i="4" s="1"/>
  <c r="F22" i="4"/>
  <c r="F21" i="4" s="1"/>
  <c r="D22" i="4"/>
  <c r="C22" i="4"/>
  <c r="E22" i="4" s="1"/>
  <c r="H21" i="4" l="1"/>
  <c r="F31" i="4"/>
  <c r="H34" i="4"/>
  <c r="G21" i="4"/>
  <c r="H32" i="4"/>
  <c r="H31" i="4" s="1"/>
  <c r="D21" i="4"/>
  <c r="E21" i="4"/>
  <c r="D39" i="4"/>
  <c r="G39" i="4"/>
  <c r="F39" i="4"/>
  <c r="E24" i="4"/>
  <c r="E28" i="4"/>
  <c r="E34" i="4"/>
  <c r="E31" i="4" s="1"/>
  <c r="H38" i="4"/>
  <c r="H37" i="4" s="1"/>
  <c r="C21" i="4"/>
  <c r="C31" i="4"/>
  <c r="H39" i="4" l="1"/>
  <c r="H40" i="4" s="1"/>
  <c r="E39" i="4"/>
  <c r="C39" i="4"/>
</calcChain>
</file>

<file path=xl/sharedStrings.xml><?xml version="1.0" encoding="utf-8"?>
<sst xmlns="http://schemas.openxmlformats.org/spreadsheetml/2006/main" count="62" uniqueCount="39">
  <si>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</si>
  <si>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</si>
  <si>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</si>
  <si>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</si>
  <si>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</si>
  <si>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</si>
  <si>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</si>
  <si>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</si>
  <si>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</si>
  <si>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</si>
  <si>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</si>
  <si>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</si>
  <si>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</si>
  <si>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</si>
  <si>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</si>
  <si>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</si>
  <si>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</si>
  <si>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</si>
  <si>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</si>
  <si>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</si>
  <si>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</si>
  <si>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</si>
  <si>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</si>
  <si>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</si>
  <si>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</si>
  <si>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</si>
  <si>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</si>
  <si>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</si>
  <si>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</si>
  <si>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</si>
  <si>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</si>
  <si>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</si>
  <si>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</si>
  <si>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</si>
  <si>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</si>
  <si>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</si>
  <si>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</si>
  <si>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asi como de las Empresas Productivas del Estado</t>
  </si>
  <si>
    <t>UNIVERSIDAD DE GUANAJUATO
Estado Analítico de Ingresos
DEL 1ro.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</si>
</sst>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0" borderId="9" xfId="8" applyFont="1" applyBorder="1" applyAlignment="1" applyProtection="1">
      <alignment horizontal="left" vertical="top" indent="3"/>
      <protection locked="0"/>
    </xf>
    <xf numFmtId="4" fontId="4" fillId="0" borderId="13" xfId="8" applyNumberFormat="1" applyFont="1" applyBorder="1" applyAlignment="1" applyProtection="1">
      <alignment vertical="top"/>
      <protection locked="0"/>
    </xf>
    <xf numFmtId="0" fontId="9" fillId="0" borderId="5" xfId="9" applyFont="1" applyBorder="1" applyAlignment="1">
      <alignment horizontal="center" vertical="top"/>
    </xf>
    <xf numFmtId="0" fontId="9" fillId="0" borderId="0" xfId="8" applyFont="1" applyAlignment="1">
      <alignment horizontal="justify" vertical="top" wrapText="1"/>
    </xf>
    <xf numFmtId="0" fontId="8" fillId="0" borderId="5" xfId="8" applyFont="1" applyBorder="1" applyAlignment="1">
      <alignment horizontal="center" vertical="top"/>
    </xf>
    <xf numFmtId="0" fontId="8" fillId="0" borderId="0" xfId="8" applyFont="1" applyAlignment="1">
      <alignment horizontal="left" vertical="top" wrapText="1"/>
    </xf>
    <xf numFmtId="0" fontId="9" fillId="0" borderId="0" xfId="8" applyFont="1" applyAlignment="1">
      <alignment vertical="top"/>
    </xf>
    <xf numFmtId="0" fontId="9" fillId="0" borderId="9" xfId="8" applyFont="1" applyBorder="1" applyAlignment="1">
      <alignment horizontal="center" vertical="top" wrapText="1"/>
    </xf>
    <xf numFmtId="4" fontId="4" fillId="0" borderId="12" xfId="8" applyNumberFormat="1" applyFont="1" applyBorder="1" applyAlignment="1" applyProtection="1">
      <alignment vertical="top"/>
      <protection locked="0"/>
    </xf>
    <xf numFmtId="4" fontId="4" fillId="0" borderId="14" xfId="8" applyNumberFormat="1" applyFont="1" applyBorder="1" applyAlignment="1" applyProtection="1">
      <alignment vertical="top"/>
      <protection locked="0"/>
    </xf>
    <xf numFmtId="4" fontId="9" fillId="0" borderId="12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9" fillId="0" borderId="14" xfId="8" applyNumberFormat="1" applyFont="1" applyBorder="1" applyAlignment="1" applyProtection="1">
      <alignment vertical="top"/>
      <protection locked="0"/>
    </xf>
    <xf numFmtId="4" fontId="8" fillId="0" borderId="13" xfId="8" applyNumberFormat="1" applyFont="1" applyBorder="1" applyAlignment="1" applyProtection="1">
      <alignment vertical="top"/>
      <protection locked="0"/>
    </xf>
    <xf numFmtId="0" fontId="8" fillId="0" borderId="11" xfId="8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0" fontId="4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vertical="top"/>
      <protection locked="0"/>
    </xf>
    <xf numFmtId="0" fontId="8" fillId="0" borderId="4" xfId="8" quotePrefix="1" applyFont="1" applyBorder="1" applyAlignment="1" applyProtection="1">
      <alignment horizontal="center"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9" fillId="0" borderId="5" xfId="8" applyFont="1" applyBorder="1" applyAlignment="1">
      <alignment horizontal="left" vertical="top"/>
    </xf>
    <xf numFmtId="0" fontId="9" fillId="0" borderId="5" xfId="8" applyFont="1" applyBorder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9" fillId="0" borderId="8" xfId="8" quotePrefix="1" applyFont="1" applyBorder="1" applyAlignment="1" applyProtection="1">
      <alignment horizontal="center"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0" fontId="9" fillId="0" borderId="8" xfId="8" quotePrefix="1" applyFont="1" applyBorder="1" applyAlignment="1">
      <alignment horizontal="center" vertical="top"/>
    </xf>
    <xf numFmtId="0" fontId="8" fillId="0" borderId="11" xfId="18" quotePrefix="1" applyFont="1" applyBorder="1" applyAlignment="1" applyProtection="1">
      <alignment horizontal="center" vertical="top"/>
      <protection locked="0"/>
    </xf>
    <xf numFmtId="0" fontId="8" fillId="0" borderId="11" xfId="18" applyFont="1" applyBorder="1" applyAlignment="1" applyProtection="1">
      <alignment vertical="top"/>
      <protection locked="0"/>
    </xf>
    <xf numFmtId="4" fontId="8" fillId="0" borderId="11" xfId="18" applyNumberFormat="1" applyFont="1" applyBorder="1" applyAlignment="1" applyProtection="1">
      <alignment vertical="top"/>
      <protection locked="0"/>
    </xf>
    <xf numFmtId="4" fontId="9" fillId="0" borderId="8" xfId="18" applyNumberFormat="1" applyFont="1" applyBorder="1" applyAlignment="1" applyProtection="1">
      <alignment vertical="top"/>
      <protection locked="0"/>
    </xf>
    <xf numFmtId="4" fontId="9" fillId="0" borderId="10" xfId="18" applyNumberFormat="1" applyFont="1" applyBorder="1" applyAlignment="1" applyProtection="1">
      <alignment vertical="top"/>
      <protection locked="0"/>
    </xf>
    <xf numFmtId="4" fontId="8" fillId="0" borderId="7" xfId="18" applyNumberFormat="1" applyFont="1" applyBorder="1" applyAlignment="1" applyProtection="1">
      <alignment vertical="top"/>
      <protection locked="0"/>
    </xf>
    <xf numFmtId="0" fontId="4" fillId="0" borderId="0" xfId="18" applyFont="1" applyAlignment="1" applyProtection="1">
      <alignment vertical="top"/>
      <protection locked="0"/>
    </xf>
    <xf numFmtId="0" fontId="9" fillId="0" borderId="5" xfId="8" applyFont="1" applyBorder="1" applyAlignment="1">
      <alignment horizontal="left" vertical="top" wrapText="1"/>
    </xf>
    <xf numFmtId="0" fontId="9" fillId="0" borderId="2" xfId="8" applyFont="1" applyBorder="1" applyAlignment="1">
      <alignment horizontal="left" vertical="top" wrapText="1"/>
    </xf>
    <xf numFmtId="0" fontId="9" fillId="2" borderId="8" xfId="18" applyFont="1" applyFill="1" applyBorder="1" applyAlignment="1" applyProtection="1">
      <alignment horizontal="center" vertical="center" wrapText="1"/>
      <protection locked="0"/>
    </xf>
    <xf numFmtId="0" fontId="9" fillId="2" borderId="9" xfId="18" applyFont="1" applyFill="1" applyBorder="1" applyAlignment="1" applyProtection="1">
      <alignment horizontal="center" vertical="center" wrapText="1"/>
      <protection locked="0"/>
    </xf>
    <xf numFmtId="0" fontId="9" fillId="2" borderId="10" xfId="1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5" xfId="18" xr:uid="{3E79100F-0B51-478E-B149-9F09C30350E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E12" sqref="E12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50" t="s">
        <v>38</v>
      </c>
      <c r="B1" s="51"/>
      <c r="C1" s="51"/>
      <c r="D1" s="51"/>
      <c r="E1" s="51"/>
      <c r="F1" s="51"/>
      <c r="G1" s="51"/>
      <c r="H1" s="52"/>
    </row>
    <row r="2" spans="1:8" s="3" customFormat="1" x14ac:dyDescent="0.2">
      <c r="A2" s="53" t="s">
        <v>14</v>
      </c>
      <c r="B2" s="54"/>
      <c r="C2" s="59" t="s">
        <v>22</v>
      </c>
      <c r="D2" s="59"/>
      <c r="E2" s="59"/>
      <c r="F2" s="59"/>
      <c r="G2" s="59"/>
      <c r="H2" s="60" t="s">
        <v>19</v>
      </c>
    </row>
    <row r="3" spans="1:8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1"/>
    </row>
    <row r="4" spans="1:8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8" x14ac:dyDescent="0.2">
      <c r="A5" s="26"/>
      <c r="B5" s="36" t="s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</row>
    <row r="6" spans="1:8" x14ac:dyDescent="0.2">
      <c r="A6" s="27"/>
      <c r="B6" s="37" t="s">
        <v>1</v>
      </c>
      <c r="C6" s="18">
        <v>48003560.830000006</v>
      </c>
      <c r="D6" s="18">
        <v>1247350.9999999925</v>
      </c>
      <c r="E6" s="18">
        <v>49250911.829999998</v>
      </c>
      <c r="F6" s="18">
        <v>49250911.829999998</v>
      </c>
      <c r="G6" s="18">
        <v>49250911.829999998</v>
      </c>
      <c r="H6" s="18">
        <v>1247350.9999999925</v>
      </c>
    </row>
    <row r="7" spans="1:8" x14ac:dyDescent="0.2">
      <c r="A7" s="26"/>
      <c r="B7" s="36" t="s">
        <v>2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spans="1:8" x14ac:dyDescent="0.2">
      <c r="A8" s="26"/>
      <c r="B8" s="36" t="s">
        <v>3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</row>
    <row r="9" spans="1:8" x14ac:dyDescent="0.2">
      <c r="A9" s="26"/>
      <c r="B9" s="36" t="s">
        <v>4</v>
      </c>
      <c r="C9" s="18">
        <v>17500000</v>
      </c>
      <c r="D9" s="18">
        <v>-4111707.34</v>
      </c>
      <c r="E9" s="18">
        <v>13388292.66</v>
      </c>
      <c r="F9" s="18">
        <v>13388292.660000002</v>
      </c>
      <c r="G9" s="18">
        <v>13388292.660000002</v>
      </c>
      <c r="H9" s="18">
        <v>-4111707.339999998</v>
      </c>
    </row>
    <row r="10" spans="1:8" x14ac:dyDescent="0.2">
      <c r="A10" s="27"/>
      <c r="B10" s="37" t="s">
        <v>5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</row>
    <row r="11" spans="1:8" x14ac:dyDescent="0.2">
      <c r="A11" s="33"/>
      <c r="B11" s="36" t="s">
        <v>24</v>
      </c>
      <c r="C11" s="18">
        <v>411064891.52999997</v>
      </c>
      <c r="D11" s="18">
        <v>-69685904.640000001</v>
      </c>
      <c r="E11" s="18">
        <v>341378986.88999999</v>
      </c>
      <c r="F11" s="18">
        <v>341378986.88999999</v>
      </c>
      <c r="G11" s="18">
        <v>341378986.88999999</v>
      </c>
      <c r="H11" s="18">
        <v>-69685904.639999986</v>
      </c>
    </row>
    <row r="12" spans="1:8" ht="22.5" x14ac:dyDescent="0.2">
      <c r="A12" s="33"/>
      <c r="B12" s="36" t="s">
        <v>25</v>
      </c>
      <c r="C12" s="18">
        <v>33800000</v>
      </c>
      <c r="D12" s="18">
        <v>3894217.8999999966</v>
      </c>
      <c r="E12" s="18">
        <v>37694217.899999999</v>
      </c>
      <c r="F12" s="18">
        <v>37694217.899999999</v>
      </c>
      <c r="G12" s="18">
        <v>37694217.899999999</v>
      </c>
      <c r="H12" s="18">
        <v>3894217.8999999985</v>
      </c>
    </row>
    <row r="13" spans="1:8" ht="22.5" x14ac:dyDescent="0.2">
      <c r="A13" s="33"/>
      <c r="B13" s="36" t="s">
        <v>26</v>
      </c>
      <c r="C13" s="18">
        <v>3094434856</v>
      </c>
      <c r="D13" s="18">
        <v>-44886253.990000248</v>
      </c>
      <c r="E13" s="18">
        <v>3049548602.0099998</v>
      </c>
      <c r="F13" s="18">
        <v>3049548602.0100002</v>
      </c>
      <c r="G13" s="18">
        <v>3049548602.0100002</v>
      </c>
      <c r="H13" s="18">
        <v>-44886253.989999771</v>
      </c>
    </row>
    <row r="14" spans="1:8" x14ac:dyDescent="0.2">
      <c r="A14" s="26"/>
      <c r="B14" s="36" t="s">
        <v>6</v>
      </c>
      <c r="C14" s="18">
        <v>300427988.56999999</v>
      </c>
      <c r="D14" s="18">
        <v>190394996.37</v>
      </c>
      <c r="E14" s="18">
        <v>490822984.94</v>
      </c>
      <c r="F14" s="18">
        <v>490822984.94000006</v>
      </c>
      <c r="G14" s="18">
        <v>490822984.94000006</v>
      </c>
      <c r="H14" s="18">
        <v>190394996.37000006</v>
      </c>
    </row>
    <row r="15" spans="1:8" x14ac:dyDescent="0.2">
      <c r="A15" s="26"/>
      <c r="C15" s="10"/>
      <c r="D15" s="10"/>
      <c r="E15" s="10"/>
      <c r="F15" s="10"/>
      <c r="G15" s="10"/>
      <c r="H15" s="10"/>
    </row>
    <row r="16" spans="1:8" s="3" customFormat="1" x14ac:dyDescent="0.2">
      <c r="A16" s="38"/>
      <c r="B16" s="9" t="s">
        <v>13</v>
      </c>
      <c r="C16" s="39">
        <v>3905231296.9300003</v>
      </c>
      <c r="D16" s="39">
        <v>76852699.299999744</v>
      </c>
      <c r="E16" s="39">
        <v>3982083996.23</v>
      </c>
      <c r="F16" s="39">
        <v>3982083996.23</v>
      </c>
      <c r="G16" s="30">
        <v>3982083996.23</v>
      </c>
      <c r="H16" s="39">
        <v>76852699.30000031</v>
      </c>
    </row>
    <row r="17" spans="1:8" x14ac:dyDescent="0.2">
      <c r="A17" s="28"/>
      <c r="B17" s="23"/>
      <c r="C17" s="24"/>
      <c r="D17" s="24"/>
      <c r="E17" s="29"/>
      <c r="F17" s="25" t="s">
        <v>21</v>
      </c>
      <c r="G17" s="30"/>
      <c r="H17" s="22">
        <v>76852699.30000031</v>
      </c>
    </row>
    <row r="18" spans="1:8" x14ac:dyDescent="0.2">
      <c r="A18" s="62" t="s">
        <v>23</v>
      </c>
      <c r="B18" s="63"/>
      <c r="C18" s="59" t="s">
        <v>22</v>
      </c>
      <c r="D18" s="59"/>
      <c r="E18" s="59"/>
      <c r="F18" s="59"/>
      <c r="G18" s="59"/>
      <c r="H18" s="60" t="s">
        <v>19</v>
      </c>
    </row>
    <row r="19" spans="1:8" ht="22.5" x14ac:dyDescent="0.2">
      <c r="A19" s="64"/>
      <c r="B19" s="65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1"/>
    </row>
    <row r="20" spans="1:8" x14ac:dyDescent="0.2">
      <c r="A20" s="66"/>
      <c r="B20" s="67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34" t="s">
        <v>27</v>
      </c>
      <c r="B21" s="12"/>
      <c r="C21" s="19">
        <f t="shared" ref="C21:H21" si="0">+C22+C24+C25+C26+C27+C28+C29</f>
        <v>3145734856</v>
      </c>
      <c r="D21" s="19">
        <f t="shared" si="0"/>
        <v>-45103743.430000253</v>
      </c>
      <c r="E21" s="19">
        <f t="shared" si="0"/>
        <v>3100631112.5699997</v>
      </c>
      <c r="F21" s="19">
        <f t="shared" si="0"/>
        <v>3100631112.5700002</v>
      </c>
      <c r="G21" s="19">
        <f t="shared" si="0"/>
        <v>3100631112.5700002</v>
      </c>
      <c r="H21" s="19">
        <f t="shared" si="0"/>
        <v>-45103743.429999769</v>
      </c>
    </row>
    <row r="22" spans="1:8" x14ac:dyDescent="0.2">
      <c r="A22" s="13"/>
      <c r="B22" s="14" t="s">
        <v>0</v>
      </c>
      <c r="C22" s="20">
        <f>+C5</f>
        <v>0</v>
      </c>
      <c r="D22" s="20">
        <f>+D5</f>
        <v>0</v>
      </c>
      <c r="E22" s="20">
        <f>+C22+D22</f>
        <v>0</v>
      </c>
      <c r="F22" s="20">
        <f>+F5</f>
        <v>0</v>
      </c>
      <c r="G22" s="20">
        <f>+G5</f>
        <v>0</v>
      </c>
      <c r="H22" s="20">
        <f>+G22-C22</f>
        <v>0</v>
      </c>
    </row>
    <row r="23" spans="1:8" x14ac:dyDescent="0.2">
      <c r="A23" s="13"/>
      <c r="B23" s="14" t="s">
        <v>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 x14ac:dyDescent="0.2">
      <c r="A24" s="13"/>
      <c r="B24" s="14" t="s">
        <v>2</v>
      </c>
      <c r="C24" s="20">
        <f>+C7</f>
        <v>0</v>
      </c>
      <c r="D24" s="20">
        <f>+D7</f>
        <v>0</v>
      </c>
      <c r="E24" s="20">
        <f t="shared" ref="E24:E29" si="1">+C24+D24</f>
        <v>0</v>
      </c>
      <c r="F24" s="20">
        <f>+F7</f>
        <v>0</v>
      </c>
      <c r="G24" s="20">
        <f>+G7</f>
        <v>0</v>
      </c>
      <c r="H24" s="20">
        <f t="shared" ref="H24:H29" si="2">+G24-C24</f>
        <v>0</v>
      </c>
    </row>
    <row r="25" spans="1:8" x14ac:dyDescent="0.2">
      <c r="A25" s="13"/>
      <c r="B25" s="14" t="s">
        <v>3</v>
      </c>
      <c r="C25" s="20">
        <f>+C8</f>
        <v>0</v>
      </c>
      <c r="D25" s="20">
        <f t="shared" ref="D25:H25" si="3">+D8</f>
        <v>0</v>
      </c>
      <c r="E25" s="20">
        <f t="shared" si="3"/>
        <v>0</v>
      </c>
      <c r="F25" s="20">
        <f t="shared" si="3"/>
        <v>0</v>
      </c>
      <c r="G25" s="20">
        <f t="shared" si="3"/>
        <v>0</v>
      </c>
      <c r="H25" s="20">
        <f t="shared" si="3"/>
        <v>0</v>
      </c>
    </row>
    <row r="26" spans="1:8" x14ac:dyDescent="0.2">
      <c r="A26" s="13"/>
      <c r="B26" s="14" t="s">
        <v>28</v>
      </c>
      <c r="C26" s="20">
        <f t="shared" ref="C26:H27" si="4">+C9</f>
        <v>17500000</v>
      </c>
      <c r="D26" s="20">
        <f t="shared" si="4"/>
        <v>-4111707.34</v>
      </c>
      <c r="E26" s="20">
        <f t="shared" si="4"/>
        <v>13388292.66</v>
      </c>
      <c r="F26" s="20">
        <f t="shared" si="4"/>
        <v>13388292.660000002</v>
      </c>
      <c r="G26" s="20">
        <f t="shared" si="4"/>
        <v>13388292.660000002</v>
      </c>
      <c r="H26" s="20">
        <f t="shared" si="4"/>
        <v>-4111707.339999998</v>
      </c>
    </row>
    <row r="27" spans="1:8" x14ac:dyDescent="0.2">
      <c r="A27" s="13"/>
      <c r="B27" s="14" t="s">
        <v>29</v>
      </c>
      <c r="C27" s="20">
        <f t="shared" si="4"/>
        <v>0</v>
      </c>
      <c r="D27" s="20">
        <f t="shared" si="4"/>
        <v>0</v>
      </c>
      <c r="E27" s="20">
        <f t="shared" si="4"/>
        <v>0</v>
      </c>
      <c r="F27" s="20">
        <f t="shared" si="4"/>
        <v>0</v>
      </c>
      <c r="G27" s="20">
        <f t="shared" si="4"/>
        <v>0</v>
      </c>
      <c r="H27" s="20">
        <f t="shared" si="4"/>
        <v>0</v>
      </c>
    </row>
    <row r="28" spans="1:8" ht="22.5" x14ac:dyDescent="0.2">
      <c r="A28" s="13"/>
      <c r="B28" s="14" t="s">
        <v>30</v>
      </c>
      <c r="C28" s="20">
        <f>+C12</f>
        <v>33800000</v>
      </c>
      <c r="D28" s="20">
        <f>+D12</f>
        <v>3894217.8999999966</v>
      </c>
      <c r="E28" s="20">
        <f t="shared" si="1"/>
        <v>37694217.899999999</v>
      </c>
      <c r="F28" s="20">
        <f>+F12</f>
        <v>37694217.899999999</v>
      </c>
      <c r="G28" s="20">
        <f>+G12</f>
        <v>37694217.899999999</v>
      </c>
      <c r="H28" s="20">
        <f t="shared" si="2"/>
        <v>3894217.8999999985</v>
      </c>
    </row>
    <row r="29" spans="1:8" ht="22.5" x14ac:dyDescent="0.2">
      <c r="A29" s="13"/>
      <c r="B29" s="14" t="s">
        <v>26</v>
      </c>
      <c r="C29" s="20">
        <f>+C13</f>
        <v>3094434856</v>
      </c>
      <c r="D29" s="20">
        <f>+D13</f>
        <v>-44886253.990000248</v>
      </c>
      <c r="E29" s="20">
        <f t="shared" si="1"/>
        <v>3049548602.0099998</v>
      </c>
      <c r="F29" s="20">
        <f>+F13</f>
        <v>3049548602.0100002</v>
      </c>
      <c r="G29" s="20">
        <f>+G13</f>
        <v>3049548602.0100002</v>
      </c>
      <c r="H29" s="20">
        <f t="shared" si="2"/>
        <v>-44886253.989999771</v>
      </c>
    </row>
    <row r="30" spans="1:8" x14ac:dyDescent="0.2">
      <c r="A30" s="13"/>
      <c r="B30" s="14"/>
      <c r="C30" s="20"/>
      <c r="D30" s="20"/>
      <c r="E30" s="20"/>
      <c r="F30" s="20"/>
      <c r="G30" s="20"/>
      <c r="H30" s="20"/>
    </row>
    <row r="31" spans="1:8" ht="36.75" customHeight="1" x14ac:dyDescent="0.2">
      <c r="A31" s="48" t="s">
        <v>37</v>
      </c>
      <c r="B31" s="49"/>
      <c r="C31" s="21">
        <f t="shared" ref="C31:H31" si="5">SUM(C32:C35)</f>
        <v>459068452.35999995</v>
      </c>
      <c r="D31" s="21">
        <f t="shared" si="5"/>
        <v>-68438553.640000015</v>
      </c>
      <c r="E31" s="21">
        <f t="shared" si="5"/>
        <v>390629898.71999997</v>
      </c>
      <c r="F31" s="21">
        <f t="shared" si="5"/>
        <v>390629898.71999997</v>
      </c>
      <c r="G31" s="21">
        <f t="shared" si="5"/>
        <v>390629898.71999997</v>
      </c>
      <c r="H31" s="21">
        <f t="shared" si="5"/>
        <v>-68438553.639999986</v>
      </c>
    </row>
    <row r="32" spans="1:8" x14ac:dyDescent="0.2">
      <c r="A32" s="13"/>
      <c r="B32" s="14" t="s">
        <v>1</v>
      </c>
      <c r="C32" s="20">
        <f>+C6</f>
        <v>48003560.830000006</v>
      </c>
      <c r="D32" s="20">
        <f>+D6</f>
        <v>1247350.9999999925</v>
      </c>
      <c r="E32" s="20">
        <f>+C32+D32</f>
        <v>49250911.829999998</v>
      </c>
      <c r="F32" s="20">
        <f>+F6</f>
        <v>49250911.829999998</v>
      </c>
      <c r="G32" s="20">
        <f>+G6</f>
        <v>49250911.829999998</v>
      </c>
      <c r="H32" s="20">
        <f>+G32-C32</f>
        <v>1247350.9999999925</v>
      </c>
    </row>
    <row r="33" spans="1:8" x14ac:dyDescent="0.2">
      <c r="A33" s="13"/>
      <c r="B33" s="14" t="s">
        <v>31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</row>
    <row r="34" spans="1:8" x14ac:dyDescent="0.2">
      <c r="A34" s="13"/>
      <c r="B34" s="14" t="s">
        <v>32</v>
      </c>
      <c r="C34" s="20">
        <f>+C11</f>
        <v>411064891.52999997</v>
      </c>
      <c r="D34" s="20">
        <f>+D11</f>
        <v>-69685904.640000001</v>
      </c>
      <c r="E34" s="20">
        <f>+C34+D34</f>
        <v>341378986.88999999</v>
      </c>
      <c r="F34" s="20">
        <f>+F11</f>
        <v>341378986.88999999</v>
      </c>
      <c r="G34" s="20">
        <f>+G11</f>
        <v>341378986.88999999</v>
      </c>
      <c r="H34" s="20">
        <f>+G34-C34</f>
        <v>-69685904.639999986</v>
      </c>
    </row>
    <row r="35" spans="1:8" ht="22.5" x14ac:dyDescent="0.2">
      <c r="A35" s="13"/>
      <c r="B35" s="14" t="s">
        <v>26</v>
      </c>
      <c r="C35" s="20">
        <v>0</v>
      </c>
      <c r="D35" s="20">
        <v>0</v>
      </c>
      <c r="E35" s="20">
        <f>+C35+D35</f>
        <v>0</v>
      </c>
      <c r="F35" s="20">
        <v>0</v>
      </c>
      <c r="G35" s="20">
        <v>0</v>
      </c>
      <c r="H35" s="20">
        <f>+G35-C35</f>
        <v>0</v>
      </c>
    </row>
    <row r="36" spans="1:8" x14ac:dyDescent="0.2">
      <c r="A36" s="13"/>
      <c r="B36" s="14"/>
      <c r="C36" s="20"/>
      <c r="D36" s="20"/>
      <c r="E36" s="20"/>
      <c r="F36" s="20"/>
      <c r="G36" s="20"/>
      <c r="H36" s="20"/>
    </row>
    <row r="37" spans="1:8" x14ac:dyDescent="0.2">
      <c r="A37" s="35" t="s">
        <v>33</v>
      </c>
      <c r="B37" s="15"/>
      <c r="C37" s="21">
        <f t="shared" ref="C37:H37" si="6">+C38</f>
        <v>300427988.56999999</v>
      </c>
      <c r="D37" s="21">
        <f t="shared" si="6"/>
        <v>190394996.37</v>
      </c>
      <c r="E37" s="21">
        <f t="shared" si="6"/>
        <v>490822984.94</v>
      </c>
      <c r="F37" s="21">
        <f t="shared" si="6"/>
        <v>490822984.94000006</v>
      </c>
      <c r="G37" s="21">
        <f t="shared" si="6"/>
        <v>490822984.94000006</v>
      </c>
      <c r="H37" s="21">
        <f t="shared" si="6"/>
        <v>190394996.37000006</v>
      </c>
    </row>
    <row r="38" spans="1:8" x14ac:dyDescent="0.2">
      <c r="A38" s="11"/>
      <c r="B38" s="14" t="s">
        <v>6</v>
      </c>
      <c r="C38" s="21">
        <f>+C14</f>
        <v>300427988.56999999</v>
      </c>
      <c r="D38" s="21">
        <f>+D14</f>
        <v>190394996.37</v>
      </c>
      <c r="E38" s="21">
        <f>+C38+D38</f>
        <v>490822984.94</v>
      </c>
      <c r="F38" s="21">
        <f>+F14</f>
        <v>490822984.94000006</v>
      </c>
      <c r="G38" s="21">
        <f>+G14</f>
        <v>490822984.94000006</v>
      </c>
      <c r="H38" s="21">
        <f>+G38-C38</f>
        <v>190394996.37000006</v>
      </c>
    </row>
    <row r="39" spans="1:8" s="3" customFormat="1" x14ac:dyDescent="0.2">
      <c r="A39" s="40"/>
      <c r="B39" s="16" t="s">
        <v>13</v>
      </c>
      <c r="C39" s="39">
        <f t="shared" ref="C39:H39" si="7">+C21+C31+C37</f>
        <v>3905231296.9300003</v>
      </c>
      <c r="D39" s="39">
        <f t="shared" si="7"/>
        <v>76852699.299999744</v>
      </c>
      <c r="E39" s="39">
        <f t="shared" si="7"/>
        <v>3982083996.2299995</v>
      </c>
      <c r="F39" s="39">
        <f t="shared" si="7"/>
        <v>3982083996.23</v>
      </c>
      <c r="G39" s="39">
        <f t="shared" si="7"/>
        <v>3982083996.23</v>
      </c>
      <c r="H39" s="39">
        <f t="shared" si="7"/>
        <v>76852699.30000031</v>
      </c>
    </row>
    <row r="40" spans="1:8" s="47" customFormat="1" x14ac:dyDescent="0.2">
      <c r="A40" s="41"/>
      <c r="B40" s="42"/>
      <c r="C40" s="43"/>
      <c r="D40" s="43"/>
      <c r="E40" s="43"/>
      <c r="F40" s="44" t="s">
        <v>21</v>
      </c>
      <c r="G40" s="45"/>
      <c r="H40" s="46">
        <f>IF(H39&gt;0,H39,0)</f>
        <v>76852699.30000031</v>
      </c>
    </row>
    <row r="41" spans="1:8" ht="22.5" x14ac:dyDescent="0.2">
      <c r="B41" s="31" t="s">
        <v>34</v>
      </c>
    </row>
    <row r="42" spans="1:8" x14ac:dyDescent="0.2">
      <c r="B42" s="32" t="s">
        <v>35</v>
      </c>
    </row>
    <row r="43" spans="1:8" x14ac:dyDescent="0.2">
      <c r="B43" s="32" t="s">
        <v>36</v>
      </c>
    </row>
  </sheetData>
  <sheetProtection formatCells="0" formatColumns="0" formatRows="0" insertRows="0" autoFilter="0"/>
  <mergeCells count="8"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rixta</cp:lastModifiedBy>
  <cp:lastPrinted>2017-03-30T22:07:26Z</cp:lastPrinted>
  <dcterms:created xsi:type="dcterms:W3CDTF">2012-12-11T20:48:19Z</dcterms:created>
  <dcterms:modified xsi:type="dcterms:W3CDTF">2022-01-24T23:13:46Z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