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\Documents\CUENTA PUBLICA\2021\4TO TRIMESTRE 2021\"/>
    </mc:Choice>
  </mc:AlternateContent>
  <xr:revisionPtr revIDLastSave="0" documentId="13_ncr:1_{03F89F8D-4BF0-4F4E-A0AA-CAB1F78E5373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5" l="1"/>
  <c r="G16" i="8"/>
  <c r="C16" i="4"/>
  <c r="H6" i="8"/>
  <c r="H6" i="6"/>
  <c r="H5" i="6" s="1"/>
  <c r="H7" i="6"/>
  <c r="H8" i="6"/>
  <c r="H9" i="6"/>
  <c r="H10" i="6"/>
  <c r="H11" i="6"/>
  <c r="H12" i="6"/>
  <c r="H21" i="5"/>
  <c r="H8" i="4"/>
  <c r="H9" i="4"/>
  <c r="H10" i="4"/>
  <c r="H11" i="4"/>
  <c r="H12" i="4"/>
  <c r="H7" i="4"/>
  <c r="H10" i="8"/>
  <c r="H8" i="8"/>
  <c r="F16" i="8"/>
  <c r="E16" i="8"/>
  <c r="D16" i="8"/>
  <c r="C16" i="8"/>
  <c r="H55" i="6"/>
  <c r="H40" i="5"/>
  <c r="H39" i="5"/>
  <c r="H38" i="5"/>
  <c r="H37" i="5"/>
  <c r="H36" i="5" s="1"/>
  <c r="G36" i="5"/>
  <c r="F36" i="5"/>
  <c r="E36" i="5"/>
  <c r="D36" i="5"/>
  <c r="C36" i="5"/>
  <c r="H34" i="5"/>
  <c r="H32" i="5"/>
  <c r="H31" i="5"/>
  <c r="H30" i="5"/>
  <c r="H29" i="5"/>
  <c r="H28" i="5"/>
  <c r="H27" i="5"/>
  <c r="H26" i="5"/>
  <c r="G25" i="5"/>
  <c r="F25" i="5"/>
  <c r="E25" i="5"/>
  <c r="D25" i="5"/>
  <c r="C25" i="5"/>
  <c r="H23" i="5"/>
  <c r="H22" i="5"/>
  <c r="H20" i="5"/>
  <c r="H19" i="5"/>
  <c r="H18" i="5"/>
  <c r="H17" i="5"/>
  <c r="G16" i="5"/>
  <c r="F16" i="5"/>
  <c r="E16" i="5"/>
  <c r="D16" i="5"/>
  <c r="C16" i="5"/>
  <c r="H14" i="5"/>
  <c r="H13" i="5"/>
  <c r="H12" i="5"/>
  <c r="H11" i="5"/>
  <c r="H10" i="5"/>
  <c r="H9" i="5"/>
  <c r="H8" i="5"/>
  <c r="H7" i="5"/>
  <c r="H6" i="5" s="1"/>
  <c r="G6" i="5"/>
  <c r="F6" i="5"/>
  <c r="E6" i="5"/>
  <c r="D6" i="5"/>
  <c r="C6" i="5"/>
  <c r="D16" i="4"/>
  <c r="E16" i="4"/>
  <c r="F16" i="4"/>
  <c r="G16" i="4"/>
  <c r="H16" i="8" l="1"/>
  <c r="H16" i="4"/>
  <c r="H25" i="5"/>
  <c r="E42" i="5"/>
  <c r="G42" i="5"/>
  <c r="F42" i="5"/>
  <c r="H16" i="5"/>
  <c r="D42" i="5"/>
  <c r="C42" i="5"/>
  <c r="H42" i="5" l="1"/>
  <c r="D69" i="6"/>
  <c r="E69" i="6"/>
  <c r="F69" i="6"/>
  <c r="G69" i="6"/>
  <c r="H69" i="6"/>
  <c r="C69" i="6"/>
  <c r="D65" i="6"/>
  <c r="E65" i="6"/>
  <c r="F65" i="6"/>
  <c r="G65" i="6"/>
  <c r="H65" i="6"/>
  <c r="C65" i="6"/>
  <c r="D57" i="6"/>
  <c r="E57" i="6"/>
  <c r="F57" i="6"/>
  <c r="G57" i="6"/>
  <c r="H57" i="6"/>
  <c r="C57" i="6"/>
  <c r="D53" i="6"/>
  <c r="E53" i="6"/>
  <c r="F53" i="6"/>
  <c r="G53" i="6"/>
  <c r="C53" i="6"/>
  <c r="D43" i="6"/>
  <c r="E43" i="6"/>
  <c r="F43" i="6"/>
  <c r="G43" i="6"/>
  <c r="C43" i="6"/>
  <c r="D33" i="6"/>
  <c r="E33" i="6"/>
  <c r="F33" i="6"/>
  <c r="G33" i="6"/>
  <c r="C33" i="6"/>
  <c r="D23" i="6"/>
  <c r="E23" i="6"/>
  <c r="F23" i="6"/>
  <c r="G23" i="6"/>
  <c r="C23" i="6"/>
  <c r="D13" i="6"/>
  <c r="E13" i="6"/>
  <c r="F13" i="6"/>
  <c r="G13" i="6"/>
  <c r="C13" i="6"/>
  <c r="D5" i="6"/>
  <c r="E5" i="6"/>
  <c r="F5" i="6"/>
  <c r="G5" i="6"/>
  <c r="C5" i="6"/>
  <c r="H76" i="6"/>
  <c r="H14" i="6"/>
  <c r="H15" i="6"/>
  <c r="H16" i="6"/>
  <c r="H17" i="6"/>
  <c r="H18" i="6"/>
  <c r="H19" i="6"/>
  <c r="H20" i="6"/>
  <c r="H21" i="6"/>
  <c r="H22" i="6"/>
  <c r="H24" i="6"/>
  <c r="H25" i="6"/>
  <c r="H26" i="6"/>
  <c r="H27" i="6"/>
  <c r="H28" i="6"/>
  <c r="H29" i="6"/>
  <c r="H30" i="6"/>
  <c r="H31" i="6"/>
  <c r="H32" i="6"/>
  <c r="H34" i="6"/>
  <c r="H35" i="6"/>
  <c r="H36" i="6"/>
  <c r="H37" i="6"/>
  <c r="H38" i="6"/>
  <c r="H39" i="6"/>
  <c r="H40" i="6"/>
  <c r="H41" i="6"/>
  <c r="H42" i="6"/>
  <c r="H44" i="6"/>
  <c r="H45" i="6"/>
  <c r="H46" i="6"/>
  <c r="H47" i="6"/>
  <c r="H48" i="6"/>
  <c r="H49" i="6"/>
  <c r="H50" i="6"/>
  <c r="H51" i="6"/>
  <c r="H52" i="6"/>
  <c r="H54" i="6"/>
  <c r="H53" i="6"/>
  <c r="H56" i="6"/>
  <c r="H58" i="6"/>
  <c r="H59" i="6"/>
  <c r="H60" i="6"/>
  <c r="H61" i="6"/>
  <c r="H62" i="6"/>
  <c r="H63" i="6"/>
  <c r="H64" i="6"/>
  <c r="H66" i="6"/>
  <c r="H67" i="6"/>
  <c r="H68" i="6"/>
  <c r="H70" i="6"/>
  <c r="H71" i="6"/>
  <c r="H72" i="6"/>
  <c r="H73" i="6"/>
  <c r="H74" i="6"/>
  <c r="H75" i="6"/>
  <c r="H43" i="6" l="1"/>
  <c r="H23" i="6"/>
  <c r="H13" i="6"/>
  <c r="H33" i="6"/>
  <c r="D77" i="6"/>
  <c r="C77" i="6"/>
  <c r="H77" i="6"/>
  <c r="E77" i="6"/>
  <c r="F77" i="6"/>
  <c r="G77" i="6"/>
</calcChain>
</file>

<file path=xl/sharedStrings.xml><?xml version="1.0" encoding="utf-8"?>
<sst xmlns="http://schemas.openxmlformats.org/spreadsheetml/2006/main" count="198" uniqueCount="140">
  <si>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</si>
  <si>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</si>
  <si>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</si>
  <si>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</si>
  <si>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</si>
  <si>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</si>
  <si>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</si>
  <si>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</si>
  <si>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</si>
  <si>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</si>
  <si>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</si>
  <si>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</si>
  <si>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</si>
  <si>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</si>
  <si>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</si>
  <si>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</si>
  <si>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</si>
  <si>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</si>
  <si>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</si>
  <si>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</si>
  <si>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</si>
  <si>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</si>
  <si>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</si>
  <si>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</si>
  <si>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</si>
  <si>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</si>
  <si>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</si>
  <si>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</si>
  <si>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</si>
  <si>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</si>
  <si>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</si>
  <si>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</si>
  <si>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</si>
  <si>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</si>
  <si>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</si>
  <si>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</si>
  <si>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</si>
  <si>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</si>
  <si>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</si>
  <si>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</si>
  <si>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</si>
  <si>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</si>
  <si>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</si>
  <si>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</si>
  <si>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</si>
  <si>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</si>
  <si>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</si>
  <si>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</si>
  <si>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</si>
  <si>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</si>
  <si>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</si>
  <si>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</si>
  <si>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</si>
  <si>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</si>
  <si>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</si>
  <si>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</si>
  <si>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</si>
  <si>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</si>
  <si>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</si>
  <si>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</si>
  <si>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</si>
  <si>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</si>
  <si>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</si>
  <si>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</si>
  <si>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</si>
  <si>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</si>
  <si>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</si>
  <si>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</si>
  <si>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</si>
  <si>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</si>
  <si>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</si>
  <si>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</si>
  <si>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</si>
  <si>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</si>
  <si>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</si>
  <si>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</si>
  <si>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</si>
  <si>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</si>
  <si>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</si>
  <si>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</si>
  <si>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</si>
  <si>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</si>
  <si>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</si>
  <si>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</si>
  <si>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</si>
  <si>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</si>
  <si>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</si>
  <si>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</si>
  <si>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</si>
  <si>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</si>
  <si>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</si>
  <si>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</si>
  <si>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</si>
  <si>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</si>
  <si>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</si>
  <si>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</si>
  <si>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</si>
  <si>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</si>
  <si>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</si>
  <si>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</si>
  <si>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</si>
  <si>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</si>
  <si>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</si>
  <si>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</si>
  <si>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</si>
  <si>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</si>
  <si>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</si>
  <si>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</si>
  <si>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</si>
  <si>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</si>
  <si>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</si>
  <si>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</si>
  <si>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</si>
  <si>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</si>
  <si>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</si>
  <si>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</si>
  <si>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</si>
  <si>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</si>
  <si>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</si>
  <si>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</si>
  <si>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</si>
  <si>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</si>
  <si>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</si>
  <si>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</si>
  <si>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</si>
  <si>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</si>
  <si>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</si>
  <si>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</si>
  <si>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Universidad de Guanajuato AUGT Rectoria General</t>
  </si>
  <si>
    <t>Universidad de Guanajuato AUGT Campus Guanajuato</t>
  </si>
  <si>
    <t>Universidad de Guanajuato AUGT Campus León</t>
  </si>
  <si>
    <t>Universidad de Guanajuato AUGT Campus Irapuato-Salamanca</t>
  </si>
  <si>
    <t>Universidad de Guanajuato AUGT Campus Celaya-Salvatierra</t>
  </si>
  <si>
    <t>Universidad de Guanajuato AUGT Colegio de Nivel Medio Superior</t>
  </si>
  <si>
    <t>Universidad de Guanajuato
Estado Analítico del Ejercicio del Presupuesto de Egresos
Clasificación por Objeto del Gasto (Capítulo y Concepto)
Del 1 de Enero al 31 de Diciembre 2021</t>
  </si>
  <si>
    <t>Universidad de Guanajuato
Estado Analítico del Ejercicio del Presupuesto de Egresos
Clasificación Económica (por Tipo de Gasto)
Del 1 de Enero al 31 de Diciembre 2021</t>
  </si>
  <si>
    <t>Gobierno (Federal/Estatal/Municipal) de __________________________
Estado Analítico del Ejercicio del Presupuesto de Egresos
Clasificación Administrativa
Del 1 de Enero al 31 de Diciembre 2021</t>
  </si>
  <si>
    <t>Sector Paraestatal del Gobierno (Federal/Estatal/Municipal) de ______________________
Estado Analítico del Ejercicio del Presupuesto de Egresos
Clasificación Administrativa
Del 1 de Enero al 31 de Diciembre 2021</t>
  </si>
  <si>
    <t>Universidad de Guanajuato
Estado Analítico del Ejercicio del Presupuesto de Egresos
Clasificación Funcional (Finalidad y Función)
Del 1 de Enero al 31 de Diciembre 2021</t>
  </si>
  <si>
    <t>Universidad de Guanajuato
Estado Analítico del Ejercicio del Presupuesto de Egresos
Clasificación Administrativa
Del 1 de Enero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</si>
</sst>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" fontId="0" fillId="0" borderId="0" xfId="0" applyNumberFormat="1" applyProtection="1">
      <protection locked="0"/>
    </xf>
    <xf numFmtId="43" fontId="0" fillId="0" borderId="0" xfId="16" applyFont="1" applyProtection="1">
      <protection locked="0"/>
    </xf>
    <xf numFmtId="4" fontId="2" fillId="0" borderId="15" xfId="16" applyNumberFormat="1" applyFont="1" applyBorder="1" applyProtection="1">
      <protection locked="0"/>
    </xf>
    <xf numFmtId="4" fontId="2" fillId="0" borderId="15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43" fontId="0" fillId="0" borderId="0" xfId="0" applyNumberFormat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showGridLines="0" tabSelected="1" topLeftCell="A34" workbookViewId="0">
      <selection activeCell="E76" sqref="E76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9" width="12" style="1"/>
    <col min="10" max="10" width="16.6640625" style="1" bestFit="1" customWidth="1"/>
    <col min="11" max="16384" width="12" style="1"/>
  </cols>
  <sheetData>
    <row r="1" spans="1:8" ht="50.1" customHeight="1" x14ac:dyDescent="0.2">
      <c r="A1" s="56" t="s">
        <v>134</v>
      </c>
      <c r="B1" s="57"/>
      <c r="C1" s="57"/>
      <c r="D1" s="57"/>
      <c r="E1" s="57"/>
      <c r="F1" s="57"/>
      <c r="G1" s="57"/>
      <c r="H1" s="58"/>
    </row>
    <row r="2" spans="1:8" x14ac:dyDescent="0.2">
      <c r="A2" s="61" t="s">
        <v>54</v>
      </c>
      <c r="B2" s="62"/>
      <c r="C2" s="56" t="s">
        <v>60</v>
      </c>
      <c r="D2" s="57"/>
      <c r="E2" s="57"/>
      <c r="F2" s="57"/>
      <c r="G2" s="58"/>
      <c r="H2" s="59" t="s">
        <v>59</v>
      </c>
    </row>
    <row r="3" spans="1:8" ht="24.95" customHeight="1" x14ac:dyDescent="0.2">
      <c r="A3" s="63"/>
      <c r="B3" s="64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0"/>
    </row>
    <row r="4" spans="1:8" x14ac:dyDescent="0.2">
      <c r="A4" s="65"/>
      <c r="B4" s="66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9" t="s">
        <v>61</v>
      </c>
      <c r="B5" s="7"/>
      <c r="C5" s="14">
        <f>SUM(C6:C12)</f>
        <v>2893773331.8000016</v>
      </c>
      <c r="D5" s="14">
        <f t="shared" ref="D5:G5" si="0">SUM(D6:D12)</f>
        <v>118760393.31999996</v>
      </c>
      <c r="E5" s="14">
        <f t="shared" si="0"/>
        <v>3012533725.1199985</v>
      </c>
      <c r="F5" s="14">
        <f t="shared" si="0"/>
        <v>2914685494.5299997</v>
      </c>
      <c r="G5" s="14">
        <f t="shared" si="0"/>
        <v>2868966195.04</v>
      </c>
      <c r="H5" s="14">
        <f>SUM(H6:H12)</f>
        <v>97848230.589999437</v>
      </c>
    </row>
    <row r="6" spans="1:8" x14ac:dyDescent="0.2">
      <c r="A6" s="5"/>
      <c r="B6" s="11" t="s">
        <v>70</v>
      </c>
      <c r="C6" s="15">
        <v>668580574.98000109</v>
      </c>
      <c r="D6" s="15">
        <v>58773434.730000004</v>
      </c>
      <c r="E6" s="15">
        <v>727354009.7100004</v>
      </c>
      <c r="F6" s="15">
        <v>727354009.7100004</v>
      </c>
      <c r="G6" s="15">
        <v>727353668.00000048</v>
      </c>
      <c r="H6" s="15">
        <f>E6-F6</f>
        <v>0</v>
      </c>
    </row>
    <row r="7" spans="1:8" x14ac:dyDescent="0.2">
      <c r="A7" s="5"/>
      <c r="B7" s="11" t="s">
        <v>71</v>
      </c>
      <c r="C7" s="15">
        <v>280203393.56</v>
      </c>
      <c r="D7" s="15">
        <v>132112110.29999997</v>
      </c>
      <c r="E7" s="15">
        <v>412315503.85999912</v>
      </c>
      <c r="F7" s="15">
        <v>337796750.52999943</v>
      </c>
      <c r="G7" s="15">
        <v>336561190.23999965</v>
      </c>
      <c r="H7" s="15">
        <f t="shared" ref="H7:H70" si="1">E7-F7</f>
        <v>74518753.329999685</v>
      </c>
    </row>
    <row r="8" spans="1:8" x14ac:dyDescent="0.2">
      <c r="A8" s="5"/>
      <c r="B8" s="11" t="s">
        <v>72</v>
      </c>
      <c r="C8" s="15">
        <v>333486674.86000031</v>
      </c>
      <c r="D8" s="15">
        <v>25191130.910000034</v>
      </c>
      <c r="E8" s="15">
        <v>358677805.7700007</v>
      </c>
      <c r="F8" s="15">
        <v>357442671.16000068</v>
      </c>
      <c r="G8" s="15">
        <v>355480153.57000035</v>
      </c>
      <c r="H8" s="15">
        <f t="shared" si="1"/>
        <v>1235134.6100000143</v>
      </c>
    </row>
    <row r="9" spans="1:8" x14ac:dyDescent="0.2">
      <c r="A9" s="5"/>
      <c r="B9" s="11" t="s">
        <v>35</v>
      </c>
      <c r="C9" s="15">
        <v>422311158.45000041</v>
      </c>
      <c r="D9" s="15">
        <v>10858566.880000001</v>
      </c>
      <c r="E9" s="15">
        <v>433169725.32999957</v>
      </c>
      <c r="F9" s="15">
        <v>416795492.21999973</v>
      </c>
      <c r="G9" s="15">
        <v>389204488.91999978</v>
      </c>
      <c r="H9" s="15">
        <f t="shared" si="1"/>
        <v>16374233.109999835</v>
      </c>
    </row>
    <row r="10" spans="1:8" x14ac:dyDescent="0.2">
      <c r="A10" s="5"/>
      <c r="B10" s="11" t="s">
        <v>73</v>
      </c>
      <c r="C10" s="15">
        <v>845411732.99999964</v>
      </c>
      <c r="D10" s="15">
        <v>-72634441.00000003</v>
      </c>
      <c r="E10" s="15">
        <v>772777291.99999881</v>
      </c>
      <c r="F10" s="15">
        <v>767060186.47999883</v>
      </c>
      <c r="G10" s="15">
        <v>752130310.5899992</v>
      </c>
      <c r="H10" s="15">
        <f t="shared" si="1"/>
        <v>5717105.5199999809</v>
      </c>
    </row>
    <row r="11" spans="1:8" x14ac:dyDescent="0.2">
      <c r="A11" s="5"/>
      <c r="B11" s="11" t="s">
        <v>36</v>
      </c>
      <c r="C11" s="15">
        <v>17810000</v>
      </c>
      <c r="D11" s="15">
        <v>-17810000</v>
      </c>
      <c r="E11" s="15"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5"/>
      <c r="B12" s="11" t="s">
        <v>74</v>
      </c>
      <c r="C12" s="15">
        <v>325969796.95000011</v>
      </c>
      <c r="D12" s="15">
        <v>-17730408.5</v>
      </c>
      <c r="E12" s="15">
        <v>308239388.45000035</v>
      </c>
      <c r="F12" s="15">
        <v>308236384.43000042</v>
      </c>
      <c r="G12" s="15">
        <v>308236383.72000033</v>
      </c>
      <c r="H12" s="15">
        <f t="shared" si="1"/>
        <v>3004.0199999213219</v>
      </c>
    </row>
    <row r="13" spans="1:8" x14ac:dyDescent="0.2">
      <c r="A13" s="49" t="s">
        <v>62</v>
      </c>
      <c r="B13" s="7"/>
      <c r="C13" s="15">
        <f>SUM(C14:C22)</f>
        <v>114295938.97</v>
      </c>
      <c r="D13" s="15">
        <f t="shared" ref="D13:H13" si="2">SUM(D14:D22)</f>
        <v>24513027.949999999</v>
      </c>
      <c r="E13" s="15">
        <f t="shared" si="2"/>
        <v>138808966.92000002</v>
      </c>
      <c r="F13" s="15">
        <f t="shared" si="2"/>
        <v>89474562.830000013</v>
      </c>
      <c r="G13" s="15">
        <f t="shared" si="2"/>
        <v>89170468.090000018</v>
      </c>
      <c r="H13" s="15">
        <f t="shared" si="2"/>
        <v>49334404.089999989</v>
      </c>
    </row>
    <row r="14" spans="1:8" x14ac:dyDescent="0.2">
      <c r="A14" s="5"/>
      <c r="B14" s="11" t="s">
        <v>75</v>
      </c>
      <c r="C14" s="15">
        <v>48981924.199999988</v>
      </c>
      <c r="D14" s="15">
        <v>11765614.379999999</v>
      </c>
      <c r="E14" s="15">
        <v>60747538.580000035</v>
      </c>
      <c r="F14" s="15">
        <v>24265499.750000019</v>
      </c>
      <c r="G14" s="15">
        <v>24256852.330000017</v>
      </c>
      <c r="H14" s="15">
        <f t="shared" si="1"/>
        <v>36482038.830000013</v>
      </c>
    </row>
    <row r="15" spans="1:8" x14ac:dyDescent="0.2">
      <c r="A15" s="5"/>
      <c r="B15" s="11" t="s">
        <v>76</v>
      </c>
      <c r="C15" s="15">
        <v>10911651.82</v>
      </c>
      <c r="D15" s="15">
        <v>-4869278.9600000028</v>
      </c>
      <c r="E15" s="15">
        <v>6042372.8599999985</v>
      </c>
      <c r="F15" s="15">
        <v>5124998.4300000006</v>
      </c>
      <c r="G15" s="15">
        <v>5064620.7700000005</v>
      </c>
      <c r="H15" s="15">
        <f t="shared" si="1"/>
        <v>917374.42999999784</v>
      </c>
    </row>
    <row r="16" spans="1:8" x14ac:dyDescent="0.2">
      <c r="A16" s="5"/>
      <c r="B16" s="11" t="s">
        <v>77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5"/>
      <c r="B17" s="11" t="s">
        <v>78</v>
      </c>
      <c r="C17" s="15">
        <v>8866558.6100000013</v>
      </c>
      <c r="D17" s="15">
        <v>5101149.3000000035</v>
      </c>
      <c r="E17" s="15">
        <v>13967707.909999998</v>
      </c>
      <c r="F17" s="15">
        <v>12123072.079999991</v>
      </c>
      <c r="G17" s="15">
        <v>12118837.279999992</v>
      </c>
      <c r="H17" s="15">
        <f t="shared" si="1"/>
        <v>1844635.8300000075</v>
      </c>
    </row>
    <row r="18" spans="1:8" x14ac:dyDescent="0.2">
      <c r="A18" s="5"/>
      <c r="B18" s="11" t="s">
        <v>79</v>
      </c>
      <c r="C18" s="15">
        <v>12478994.790000003</v>
      </c>
      <c r="D18" s="15">
        <v>17202109.839999996</v>
      </c>
      <c r="E18" s="15">
        <v>29681104.629999988</v>
      </c>
      <c r="F18" s="15">
        <v>21771648.360000003</v>
      </c>
      <c r="G18" s="15">
        <v>21751217.430000003</v>
      </c>
      <c r="H18" s="15">
        <f t="shared" si="1"/>
        <v>7909456.2699999847</v>
      </c>
    </row>
    <row r="19" spans="1:8" x14ac:dyDescent="0.2">
      <c r="A19" s="5"/>
      <c r="B19" s="11" t="s">
        <v>80</v>
      </c>
      <c r="C19" s="15">
        <v>16302220.629999999</v>
      </c>
      <c r="D19" s="15">
        <v>-6099883.9899999984</v>
      </c>
      <c r="E19" s="15">
        <v>10202336.640000004</v>
      </c>
      <c r="F19" s="15">
        <v>9157381.480000006</v>
      </c>
      <c r="G19" s="15">
        <v>9001749.360000005</v>
      </c>
      <c r="H19" s="15">
        <f t="shared" si="1"/>
        <v>1044955.1599999983</v>
      </c>
    </row>
    <row r="20" spans="1:8" x14ac:dyDescent="0.2">
      <c r="A20" s="5"/>
      <c r="B20" s="11" t="s">
        <v>81</v>
      </c>
      <c r="C20" s="15">
        <v>10187620</v>
      </c>
      <c r="D20" s="15">
        <v>-5264905.0600000005</v>
      </c>
      <c r="E20" s="15">
        <v>4922714.9399999985</v>
      </c>
      <c r="F20" s="15">
        <v>4519452.0299999993</v>
      </c>
      <c r="G20" s="15">
        <v>4485828.0299999993</v>
      </c>
      <c r="H20" s="15">
        <f t="shared" si="1"/>
        <v>403262.90999999922</v>
      </c>
    </row>
    <row r="21" spans="1:8" x14ac:dyDescent="0.2">
      <c r="A21" s="5"/>
      <c r="B21" s="11" t="s">
        <v>82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5"/>
      <c r="B22" s="11" t="s">
        <v>83</v>
      </c>
      <c r="C22" s="15">
        <v>6566968.9199999999</v>
      </c>
      <c r="D22" s="15">
        <v>6678222.4400000004</v>
      </c>
      <c r="E22" s="15">
        <v>13245191.360000003</v>
      </c>
      <c r="F22" s="15">
        <v>12512510.700000005</v>
      </c>
      <c r="G22" s="15">
        <v>12491362.890000004</v>
      </c>
      <c r="H22" s="15">
        <f t="shared" si="1"/>
        <v>732680.65999999829</v>
      </c>
    </row>
    <row r="23" spans="1:8" x14ac:dyDescent="0.2">
      <c r="A23" s="49" t="s">
        <v>63</v>
      </c>
      <c r="B23" s="7"/>
      <c r="C23" s="15">
        <f>SUM(C24:C32)</f>
        <v>382504862.73000002</v>
      </c>
      <c r="D23" s="15">
        <f t="shared" ref="D23:H23" si="3">SUM(D24:D32)</f>
        <v>67807426.430000022</v>
      </c>
      <c r="E23" s="15">
        <f t="shared" si="3"/>
        <v>450312289.16000003</v>
      </c>
      <c r="F23" s="15">
        <f t="shared" si="3"/>
        <v>299121865.08000016</v>
      </c>
      <c r="G23" s="15">
        <f t="shared" si="3"/>
        <v>287689294.13000005</v>
      </c>
      <c r="H23" s="15">
        <f t="shared" si="3"/>
        <v>151190424.07999992</v>
      </c>
    </row>
    <row r="24" spans="1:8" x14ac:dyDescent="0.2">
      <c r="A24" s="5"/>
      <c r="B24" s="11" t="s">
        <v>84</v>
      </c>
      <c r="C24" s="15">
        <v>58771496.090000011</v>
      </c>
      <c r="D24" s="15">
        <v>-25890616.800000004</v>
      </c>
      <c r="E24" s="15">
        <v>32880879.290000007</v>
      </c>
      <c r="F24" s="15">
        <v>31944913.350000009</v>
      </c>
      <c r="G24" s="15">
        <v>31932208.54000001</v>
      </c>
      <c r="H24" s="15">
        <f t="shared" si="1"/>
        <v>935965.93999999762</v>
      </c>
    </row>
    <row r="25" spans="1:8" x14ac:dyDescent="0.2">
      <c r="A25" s="5"/>
      <c r="B25" s="11" t="s">
        <v>85</v>
      </c>
      <c r="C25" s="15">
        <v>48167454.799999997</v>
      </c>
      <c r="D25" s="15">
        <v>-13576463.959999997</v>
      </c>
      <c r="E25" s="15">
        <v>34590990.839999996</v>
      </c>
      <c r="F25" s="15">
        <v>32840047.399999995</v>
      </c>
      <c r="G25" s="15">
        <v>30937620.66</v>
      </c>
      <c r="H25" s="15">
        <f t="shared" si="1"/>
        <v>1750943.4400000013</v>
      </c>
    </row>
    <row r="26" spans="1:8" x14ac:dyDescent="0.2">
      <c r="A26" s="5"/>
      <c r="B26" s="11" t="s">
        <v>86</v>
      </c>
      <c r="C26" s="15">
        <v>65046088.31000001</v>
      </c>
      <c r="D26" s="15">
        <v>38973348.130000003</v>
      </c>
      <c r="E26" s="15">
        <v>104019436.43999997</v>
      </c>
      <c r="F26" s="15">
        <v>53832304.580000035</v>
      </c>
      <c r="G26" s="15">
        <v>53026605.990000032</v>
      </c>
      <c r="H26" s="15">
        <f t="shared" si="1"/>
        <v>50187131.859999932</v>
      </c>
    </row>
    <row r="27" spans="1:8" x14ac:dyDescent="0.2">
      <c r="A27" s="5"/>
      <c r="B27" s="11" t="s">
        <v>87</v>
      </c>
      <c r="C27" s="15">
        <v>11075646.340000002</v>
      </c>
      <c r="D27" s="15">
        <v>23326672.520000003</v>
      </c>
      <c r="E27" s="15">
        <v>34402318.859999999</v>
      </c>
      <c r="F27" s="15">
        <v>5995310.6000000015</v>
      </c>
      <c r="G27" s="15">
        <v>5988305.9400000013</v>
      </c>
      <c r="H27" s="15">
        <f t="shared" si="1"/>
        <v>28407008.259999998</v>
      </c>
    </row>
    <row r="28" spans="1:8" x14ac:dyDescent="0.2">
      <c r="A28" s="5"/>
      <c r="B28" s="11" t="s">
        <v>88</v>
      </c>
      <c r="C28" s="15">
        <v>84448709.810000002</v>
      </c>
      <c r="D28" s="15">
        <v>38267761.489999995</v>
      </c>
      <c r="E28" s="15">
        <v>122716471.30000006</v>
      </c>
      <c r="F28" s="15">
        <v>102959978.0800001</v>
      </c>
      <c r="G28" s="15">
        <v>100566007.32000008</v>
      </c>
      <c r="H28" s="15">
        <f t="shared" si="1"/>
        <v>19756493.219999954</v>
      </c>
    </row>
    <row r="29" spans="1:8" x14ac:dyDescent="0.2">
      <c r="A29" s="5"/>
      <c r="B29" s="11" t="s">
        <v>89</v>
      </c>
      <c r="C29" s="15">
        <v>11160733.719999999</v>
      </c>
      <c r="D29" s="15">
        <v>1043729.8699999999</v>
      </c>
      <c r="E29" s="15">
        <v>12204463.589999998</v>
      </c>
      <c r="F29" s="15">
        <v>10086263.870000001</v>
      </c>
      <c r="G29" s="15">
        <v>9969613.1500000004</v>
      </c>
      <c r="H29" s="15">
        <f t="shared" si="1"/>
        <v>2118199.7199999969</v>
      </c>
    </row>
    <row r="30" spans="1:8" x14ac:dyDescent="0.2">
      <c r="A30" s="5"/>
      <c r="B30" s="11" t="s">
        <v>90</v>
      </c>
      <c r="C30" s="15">
        <v>25966472.619999994</v>
      </c>
      <c r="D30" s="15">
        <v>17740893.40000001</v>
      </c>
      <c r="E30" s="15">
        <v>43707366.019999996</v>
      </c>
      <c r="F30" s="15">
        <v>4819932.0099999988</v>
      </c>
      <c r="G30" s="15">
        <v>4745581.5299999984</v>
      </c>
      <c r="H30" s="15">
        <f t="shared" si="1"/>
        <v>38887434.009999998</v>
      </c>
    </row>
    <row r="31" spans="1:8" x14ac:dyDescent="0.2">
      <c r="A31" s="5"/>
      <c r="B31" s="11" t="s">
        <v>91</v>
      </c>
      <c r="C31" s="15">
        <v>35063607.209999993</v>
      </c>
      <c r="D31" s="15">
        <v>-14520197.089999985</v>
      </c>
      <c r="E31" s="15">
        <v>20543410.120000001</v>
      </c>
      <c r="F31" s="15">
        <v>11748875.309999999</v>
      </c>
      <c r="G31" s="15">
        <v>11433932.700000001</v>
      </c>
      <c r="H31" s="15">
        <f t="shared" si="1"/>
        <v>8794534.8100000024</v>
      </c>
    </row>
    <row r="32" spans="1:8" x14ac:dyDescent="0.2">
      <c r="A32" s="5"/>
      <c r="B32" s="11" t="s">
        <v>19</v>
      </c>
      <c r="C32" s="15">
        <v>42804653.829999954</v>
      </c>
      <c r="D32" s="15">
        <v>2442298.8699999982</v>
      </c>
      <c r="E32" s="15">
        <v>45246952.70000004</v>
      </c>
      <c r="F32" s="15">
        <v>44894239.880000025</v>
      </c>
      <c r="G32" s="15">
        <v>39089418.299999975</v>
      </c>
      <c r="H32" s="15">
        <f t="shared" si="1"/>
        <v>352712.8200000152</v>
      </c>
    </row>
    <row r="33" spans="1:8" x14ac:dyDescent="0.2">
      <c r="A33" s="49" t="s">
        <v>64</v>
      </c>
      <c r="B33" s="7"/>
      <c r="C33" s="15">
        <f>SUM(C34:C42)</f>
        <v>94526878.640000015</v>
      </c>
      <c r="D33" s="15">
        <f t="shared" ref="D33:H33" si="4">SUM(D34:D42)</f>
        <v>30432114.129999992</v>
      </c>
      <c r="E33" s="15">
        <f t="shared" si="4"/>
        <v>124958992.77000004</v>
      </c>
      <c r="F33" s="15">
        <f t="shared" si="4"/>
        <v>85395015.450000063</v>
      </c>
      <c r="G33" s="15">
        <f t="shared" si="4"/>
        <v>85304584.800000057</v>
      </c>
      <c r="H33" s="15">
        <f t="shared" si="4"/>
        <v>39563977.319999978</v>
      </c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5"/>
      <c r="B35" s="11" t="s">
        <v>93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5"/>
      <c r="B36" s="11" t="s">
        <v>94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5"/>
      <c r="B37" s="11" t="s">
        <v>95</v>
      </c>
      <c r="C37" s="15">
        <v>94496878.640000015</v>
      </c>
      <c r="D37" s="15">
        <v>30462114.129999992</v>
      </c>
      <c r="E37" s="15">
        <v>124958992.77000004</v>
      </c>
      <c r="F37" s="15">
        <v>85395015.450000063</v>
      </c>
      <c r="G37" s="15">
        <v>85304584.800000057</v>
      </c>
      <c r="H37" s="15">
        <f t="shared" si="1"/>
        <v>39563977.319999978</v>
      </c>
    </row>
    <row r="38" spans="1:8" x14ac:dyDescent="0.2">
      <c r="A38" s="5"/>
      <c r="B38" s="11" t="s">
        <v>41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5"/>
      <c r="B41" s="11" t="s">
        <v>37</v>
      </c>
      <c r="C41" s="15">
        <v>30000</v>
      </c>
      <c r="D41" s="15">
        <v>-30000</v>
      </c>
      <c r="E41" s="15"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9" t="s">
        <v>65</v>
      </c>
      <c r="B43" s="7"/>
      <c r="C43" s="15">
        <f>SUM(C44:C52)</f>
        <v>249391883.86000001</v>
      </c>
      <c r="D43" s="15">
        <f t="shared" ref="D43:H43" si="5">SUM(D44:D52)</f>
        <v>-86777201.609999985</v>
      </c>
      <c r="E43" s="15">
        <f t="shared" si="5"/>
        <v>162614682.25000006</v>
      </c>
      <c r="F43" s="15">
        <f t="shared" si="5"/>
        <v>109253785.72000006</v>
      </c>
      <c r="G43" s="15">
        <f t="shared" si="5"/>
        <v>106135166.09000005</v>
      </c>
      <c r="H43" s="15">
        <f t="shared" si="5"/>
        <v>53360896.529999964</v>
      </c>
    </row>
    <row r="44" spans="1:8" x14ac:dyDescent="0.2">
      <c r="A44" s="5"/>
      <c r="B44" s="11" t="s">
        <v>99</v>
      </c>
      <c r="C44" s="15">
        <v>140452885.25</v>
      </c>
      <c r="D44" s="15">
        <v>-59758194.459999964</v>
      </c>
      <c r="E44" s="15">
        <v>80694690.790000021</v>
      </c>
      <c r="F44" s="15">
        <v>56634358.710000046</v>
      </c>
      <c r="G44" s="15">
        <v>54875217.960000038</v>
      </c>
      <c r="H44" s="15">
        <f t="shared" si="1"/>
        <v>24060332.079999976</v>
      </c>
    </row>
    <row r="45" spans="1:8" x14ac:dyDescent="0.2">
      <c r="A45" s="5"/>
      <c r="B45" s="11" t="s">
        <v>100</v>
      </c>
      <c r="C45" s="15">
        <v>6916957.9000000004</v>
      </c>
      <c r="D45" s="15">
        <v>8254028.1900000004</v>
      </c>
      <c r="E45" s="15">
        <v>15170986.089999998</v>
      </c>
      <c r="F45" s="15">
        <v>14144594.82</v>
      </c>
      <c r="G45" s="15">
        <v>13392778.01</v>
      </c>
      <c r="H45" s="15">
        <f t="shared" si="1"/>
        <v>1026391.2699999977</v>
      </c>
    </row>
    <row r="46" spans="1:8" x14ac:dyDescent="0.2">
      <c r="A46" s="5"/>
      <c r="B46" s="11" t="s">
        <v>101</v>
      </c>
      <c r="C46" s="15">
        <v>75130005.710000008</v>
      </c>
      <c r="D46" s="15">
        <v>-24857684.630000029</v>
      </c>
      <c r="E46" s="15">
        <v>50272321.079999998</v>
      </c>
      <c r="F46" s="15">
        <v>25835047.690000009</v>
      </c>
      <c r="G46" s="15">
        <v>25538398.230000008</v>
      </c>
      <c r="H46" s="15">
        <f t="shared" si="1"/>
        <v>24437273.389999989</v>
      </c>
    </row>
    <row r="47" spans="1:8" x14ac:dyDescent="0.2">
      <c r="A47" s="5"/>
      <c r="B47" s="11" t="s">
        <v>102</v>
      </c>
      <c r="C47" s="15">
        <v>11785370</v>
      </c>
      <c r="D47" s="15">
        <v>-10990747.390000001</v>
      </c>
      <c r="E47" s="15">
        <v>794622.61</v>
      </c>
      <c r="F47" s="15">
        <v>90826</v>
      </c>
      <c r="G47" s="15">
        <v>90826</v>
      </c>
      <c r="H47" s="15">
        <f t="shared" si="1"/>
        <v>703796.61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5"/>
      <c r="B49" s="11" t="s">
        <v>104</v>
      </c>
      <c r="C49" s="15">
        <v>14312144</v>
      </c>
      <c r="D49" s="15">
        <v>-2348024.1</v>
      </c>
      <c r="E49" s="15">
        <v>11964119.9</v>
      </c>
      <c r="F49" s="15">
        <v>9875100.8200000059</v>
      </c>
      <c r="G49" s="15">
        <v>9775900.8200000059</v>
      </c>
      <c r="H49" s="15">
        <f t="shared" si="1"/>
        <v>2089019.0799999945</v>
      </c>
    </row>
    <row r="50" spans="1:8" x14ac:dyDescent="0.2">
      <c r="A50" s="5"/>
      <c r="B50" s="11" t="s">
        <v>105</v>
      </c>
      <c r="C50" s="15">
        <v>0</v>
      </c>
      <c r="D50" s="15">
        <v>82500</v>
      </c>
      <c r="E50" s="15">
        <v>82500</v>
      </c>
      <c r="F50" s="15">
        <v>0</v>
      </c>
      <c r="G50" s="15">
        <v>0</v>
      </c>
      <c r="H50" s="15">
        <f t="shared" si="1"/>
        <v>82500</v>
      </c>
    </row>
    <row r="51" spans="1:8" x14ac:dyDescent="0.2">
      <c r="A51" s="5"/>
      <c r="B51" s="11" t="s">
        <v>106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5"/>
      <c r="B52" s="11" t="s">
        <v>107</v>
      </c>
      <c r="C52" s="15">
        <v>794521</v>
      </c>
      <c r="D52" s="15">
        <v>2840920.78</v>
      </c>
      <c r="E52" s="15">
        <v>3635441.7799999993</v>
      </c>
      <c r="F52" s="15">
        <v>2673857.6799999997</v>
      </c>
      <c r="G52" s="15">
        <v>2462045.0699999998</v>
      </c>
      <c r="H52" s="15">
        <f t="shared" si="1"/>
        <v>961584.09999999963</v>
      </c>
    </row>
    <row r="53" spans="1:8" x14ac:dyDescent="0.2">
      <c r="A53" s="49" t="s">
        <v>66</v>
      </c>
      <c r="B53" s="7"/>
      <c r="C53" s="15">
        <f>SUM(C54:C56)</f>
        <v>170738400.93000001</v>
      </c>
      <c r="D53" s="15">
        <f t="shared" ref="D53:H53" si="6">SUM(D54:D56)</f>
        <v>-78583060.919999987</v>
      </c>
      <c r="E53" s="15">
        <f t="shared" si="6"/>
        <v>92155340.01000002</v>
      </c>
      <c r="F53" s="15">
        <f t="shared" si="6"/>
        <v>57578550.669999994</v>
      </c>
      <c r="G53" s="15">
        <f t="shared" si="6"/>
        <v>57534416.850000001</v>
      </c>
      <c r="H53" s="15">
        <f t="shared" si="6"/>
        <v>34576789.340000026</v>
      </c>
    </row>
    <row r="54" spans="1:8" x14ac:dyDescent="0.2">
      <c r="A54" s="5"/>
      <c r="B54" s="11" t="s">
        <v>108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5"/>
      <c r="B55" s="11" t="s">
        <v>109</v>
      </c>
      <c r="C55" s="15">
        <v>170738400.93000001</v>
      </c>
      <c r="D55" s="15">
        <v>-78583060.919999987</v>
      </c>
      <c r="E55" s="15">
        <v>92155340.01000002</v>
      </c>
      <c r="F55" s="15">
        <v>57578550.669999994</v>
      </c>
      <c r="G55" s="15">
        <v>57534416.850000001</v>
      </c>
      <c r="H55" s="15">
        <f>E55-F55</f>
        <v>34576789.340000026</v>
      </c>
    </row>
    <row r="56" spans="1:8" x14ac:dyDescent="0.2">
      <c r="A56" s="5"/>
      <c r="B56" s="11" t="s">
        <v>110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9" t="s">
        <v>67</v>
      </c>
      <c r="B57" s="7"/>
      <c r="C57" s="15">
        <f>SUM(C58:C64)</f>
        <v>0</v>
      </c>
      <c r="D57" s="15">
        <f t="shared" ref="D57:H57" si="7">SUM(D58:D64)</f>
        <v>0</v>
      </c>
      <c r="E57" s="15">
        <f t="shared" si="7"/>
        <v>0</v>
      </c>
      <c r="F57" s="15">
        <f t="shared" si="7"/>
        <v>0</v>
      </c>
      <c r="G57" s="15">
        <f t="shared" si="7"/>
        <v>0</v>
      </c>
      <c r="H57" s="15">
        <f t="shared" si="7"/>
        <v>0</v>
      </c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5"/>
      <c r="B64" s="11" t="s">
        <v>117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9" t="s">
        <v>68</v>
      </c>
      <c r="B65" s="7"/>
      <c r="C65" s="15">
        <f>SUM(C66:C68)</f>
        <v>0</v>
      </c>
      <c r="D65" s="15">
        <f t="shared" ref="D65:H65" si="8">SUM(D66:D68)</f>
        <v>0</v>
      </c>
      <c r="E65" s="15">
        <f t="shared" si="8"/>
        <v>0</v>
      </c>
      <c r="F65" s="15">
        <f t="shared" si="8"/>
        <v>0</v>
      </c>
      <c r="G65" s="15">
        <f t="shared" si="8"/>
        <v>0</v>
      </c>
      <c r="H65" s="15">
        <f t="shared" si="8"/>
        <v>0</v>
      </c>
    </row>
    <row r="66" spans="1:8" x14ac:dyDescent="0.2">
      <c r="A66" s="5"/>
      <c r="B66" s="11" t="s">
        <v>38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5"/>
      <c r="B67" s="11" t="s">
        <v>39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5"/>
      <c r="B68" s="11" t="s">
        <v>40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9" t="s">
        <v>69</v>
      </c>
      <c r="B69" s="7"/>
      <c r="C69" s="15">
        <f>SUM(C70:C76)</f>
        <v>0</v>
      </c>
      <c r="D69" s="15">
        <f t="shared" ref="D69:H69" si="9">SUM(D70:D76)</f>
        <v>700000</v>
      </c>
      <c r="E69" s="15">
        <f t="shared" si="9"/>
        <v>700000</v>
      </c>
      <c r="F69" s="15">
        <f t="shared" si="9"/>
        <v>0</v>
      </c>
      <c r="G69" s="15">
        <f t="shared" si="9"/>
        <v>0</v>
      </c>
      <c r="H69" s="15">
        <f t="shared" si="9"/>
        <v>700000</v>
      </c>
    </row>
    <row r="70" spans="1:8" x14ac:dyDescent="0.2">
      <c r="A70" s="5"/>
      <c r="B70" s="11" t="s">
        <v>118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f t="shared" si="1"/>
        <v>0</v>
      </c>
    </row>
    <row r="71" spans="1:8" x14ac:dyDescent="0.2">
      <c r="A71" s="5"/>
      <c r="B71" s="11" t="s">
        <v>119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f t="shared" ref="H71:H75" si="10">E71-F71</f>
        <v>0</v>
      </c>
    </row>
    <row r="72" spans="1:8" x14ac:dyDescent="0.2">
      <c r="A72" s="5"/>
      <c r="B72" s="11" t="s">
        <v>120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f t="shared" si="10"/>
        <v>0</v>
      </c>
    </row>
    <row r="73" spans="1:8" x14ac:dyDescent="0.2">
      <c r="A73" s="5"/>
      <c r="B73" s="11" t="s">
        <v>121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f t="shared" si="10"/>
        <v>0</v>
      </c>
    </row>
    <row r="74" spans="1:8" x14ac:dyDescent="0.2">
      <c r="A74" s="5"/>
      <c r="B74" s="11" t="s">
        <v>122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f t="shared" si="10"/>
        <v>0</v>
      </c>
    </row>
    <row r="75" spans="1:8" x14ac:dyDescent="0.2">
      <c r="A75" s="5"/>
      <c r="B75" s="11" t="s">
        <v>123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f t="shared" si="10"/>
        <v>0</v>
      </c>
    </row>
    <row r="76" spans="1:8" x14ac:dyDescent="0.2">
      <c r="A76" s="6"/>
      <c r="B76" s="12" t="s">
        <v>124</v>
      </c>
      <c r="C76" s="16">
        <v>0</v>
      </c>
      <c r="D76" s="16">
        <v>700000</v>
      </c>
      <c r="E76" s="16">
        <v>700000</v>
      </c>
      <c r="F76" s="16">
        <v>0</v>
      </c>
      <c r="G76" s="16">
        <v>0</v>
      </c>
      <c r="H76" s="16">
        <f>E76-F76</f>
        <v>700000</v>
      </c>
    </row>
    <row r="77" spans="1:8" x14ac:dyDescent="0.2">
      <c r="A77" s="8"/>
      <c r="B77" s="13" t="s">
        <v>53</v>
      </c>
      <c r="C77" s="17">
        <f>C5+C13+C23+C33+C43+C53+C57+C65+C69</f>
        <v>3905231296.9300013</v>
      </c>
      <c r="D77" s="17">
        <f t="shared" ref="D77:H77" si="11">D5+D13+D23+D33+D43+D53+D57+D65+D69</f>
        <v>76852699.300000012</v>
      </c>
      <c r="E77" s="17">
        <f t="shared" si="11"/>
        <v>3982083996.2299986</v>
      </c>
      <c r="F77" s="17">
        <f t="shared" si="11"/>
        <v>3555509274.2800002</v>
      </c>
      <c r="G77" s="17">
        <f t="shared" si="11"/>
        <v>3494800125.0000005</v>
      </c>
      <c r="H77" s="17">
        <f t="shared" si="11"/>
        <v>426574721.94999933</v>
      </c>
    </row>
    <row r="79" spans="1:8" x14ac:dyDescent="0.2">
      <c r="C79" s="51"/>
      <c r="D79" s="51"/>
      <c r="E79" s="51"/>
      <c r="F79" s="51"/>
      <c r="G79" s="51"/>
    </row>
    <row r="81" spans="6:10" x14ac:dyDescent="0.2">
      <c r="G81" s="55"/>
      <c r="J81" s="51"/>
    </row>
    <row r="83" spans="6:10" x14ac:dyDescent="0.2">
      <c r="F83" s="50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topLeftCell="A3" workbookViewId="0">
      <selection activeCell="G25" sqref="G25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6" t="s">
        <v>135</v>
      </c>
      <c r="B1" s="57"/>
      <c r="C1" s="57"/>
      <c r="D1" s="57"/>
      <c r="E1" s="57"/>
      <c r="F1" s="57"/>
      <c r="G1" s="57"/>
      <c r="H1" s="58"/>
    </row>
    <row r="2" spans="1:8" x14ac:dyDescent="0.2">
      <c r="A2" s="61" t="s">
        <v>54</v>
      </c>
      <c r="B2" s="62"/>
      <c r="C2" s="56" t="s">
        <v>60</v>
      </c>
      <c r="D2" s="57"/>
      <c r="E2" s="57"/>
      <c r="F2" s="57"/>
      <c r="G2" s="58"/>
      <c r="H2" s="59" t="s">
        <v>59</v>
      </c>
    </row>
    <row r="3" spans="1:8" ht="24.95" customHeight="1" x14ac:dyDescent="0.2">
      <c r="A3" s="63"/>
      <c r="B3" s="64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0"/>
    </row>
    <row r="4" spans="1:8" x14ac:dyDescent="0.2">
      <c r="A4" s="65"/>
      <c r="B4" s="66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2">
        <v>3485101012.1399927</v>
      </c>
      <c r="D6" s="52">
        <v>241512961.83000001</v>
      </c>
      <c r="E6" s="52">
        <v>3726613973.9699788</v>
      </c>
      <c r="F6" s="52">
        <v>3388676937.8899999</v>
      </c>
      <c r="G6" s="52">
        <v>3331130542.0599999</v>
      </c>
      <c r="H6" s="52">
        <f>E6-F6</f>
        <v>337937036.07997894</v>
      </c>
    </row>
    <row r="7" spans="1:8" x14ac:dyDescent="0.2">
      <c r="A7" s="5"/>
      <c r="B7" s="18"/>
      <c r="C7" s="53"/>
      <c r="D7" s="53"/>
      <c r="E7" s="53"/>
      <c r="F7" s="53"/>
      <c r="G7" s="53"/>
      <c r="H7" s="53"/>
    </row>
    <row r="8" spans="1:8" x14ac:dyDescent="0.2">
      <c r="A8" s="5"/>
      <c r="B8" s="18" t="s">
        <v>1</v>
      </c>
      <c r="C8" s="52">
        <v>420130284.78999996</v>
      </c>
      <c r="D8" s="52">
        <v>-165360262.53000003</v>
      </c>
      <c r="E8" s="52">
        <v>254770022.25999957</v>
      </c>
      <c r="F8" s="52">
        <v>166832336.38999987</v>
      </c>
      <c r="G8" s="52">
        <v>163669582.93999988</v>
      </c>
      <c r="H8" s="52">
        <f>E8-F8</f>
        <v>87937685.869999707</v>
      </c>
    </row>
    <row r="9" spans="1:8" x14ac:dyDescent="0.2">
      <c r="A9" s="5"/>
      <c r="B9" s="18"/>
      <c r="C9" s="53"/>
      <c r="D9" s="53"/>
      <c r="E9" s="53"/>
      <c r="F9" s="53"/>
      <c r="G9" s="53"/>
      <c r="H9" s="53"/>
    </row>
    <row r="10" spans="1:8" x14ac:dyDescent="0.2">
      <c r="A10" s="5"/>
      <c r="B10" s="18" t="s">
        <v>2</v>
      </c>
      <c r="C10" s="53">
        <v>0</v>
      </c>
      <c r="D10" s="53">
        <v>700000</v>
      </c>
      <c r="E10" s="53">
        <v>700000</v>
      </c>
      <c r="F10" s="53">
        <v>0</v>
      </c>
      <c r="G10" s="53">
        <v>0</v>
      </c>
      <c r="H10" s="53">
        <f>E10-F10</f>
        <v>700000</v>
      </c>
    </row>
    <row r="11" spans="1:8" x14ac:dyDescent="0.2">
      <c r="A11" s="5"/>
      <c r="B11" s="18"/>
      <c r="C11" s="53"/>
      <c r="D11" s="53"/>
      <c r="E11" s="53"/>
      <c r="F11" s="53"/>
      <c r="G11" s="53"/>
      <c r="H11" s="53"/>
    </row>
    <row r="12" spans="1:8" x14ac:dyDescent="0.2">
      <c r="A12" s="5"/>
      <c r="B12" s="18" t="s">
        <v>41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</row>
    <row r="13" spans="1:8" x14ac:dyDescent="0.2">
      <c r="A13" s="5"/>
      <c r="B13" s="18"/>
      <c r="C13" s="53"/>
      <c r="D13" s="53"/>
      <c r="E13" s="53"/>
      <c r="F13" s="53"/>
      <c r="G13" s="53"/>
      <c r="H13" s="53"/>
    </row>
    <row r="14" spans="1:8" x14ac:dyDescent="0.2">
      <c r="A14" s="5"/>
      <c r="B14" s="18" t="s">
        <v>38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</row>
    <row r="15" spans="1:8" x14ac:dyDescent="0.2">
      <c r="A15" s="6"/>
      <c r="B15" s="19"/>
      <c r="C15" s="22"/>
      <c r="D15" s="22"/>
      <c r="E15" s="22"/>
      <c r="F15" s="22"/>
      <c r="G15" s="22"/>
      <c r="H15" s="22"/>
    </row>
    <row r="16" spans="1:8" x14ac:dyDescent="0.2">
      <c r="A16" s="20"/>
      <c r="B16" s="13" t="s">
        <v>53</v>
      </c>
      <c r="C16" s="17">
        <f t="shared" ref="C16:H16" si="0">SUM(C6:C14)</f>
        <v>3905231296.9299927</v>
      </c>
      <c r="D16" s="17">
        <f t="shared" si="0"/>
        <v>76852699.299999982</v>
      </c>
      <c r="E16" s="17">
        <f t="shared" si="0"/>
        <v>3982083996.2299786</v>
      </c>
      <c r="F16" s="17">
        <f t="shared" si="0"/>
        <v>3555509274.2799997</v>
      </c>
      <c r="G16" s="17">
        <f>SUM(G6:G14)</f>
        <v>3494800125</v>
      </c>
      <c r="H16" s="17">
        <f t="shared" si="0"/>
        <v>426574721.94997865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showGridLines="0" workbookViewId="0">
      <selection activeCell="E11" sqref="E1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6" t="s">
        <v>139</v>
      </c>
      <c r="B1" s="57"/>
      <c r="C1" s="57"/>
      <c r="D1" s="57"/>
      <c r="E1" s="57"/>
      <c r="F1" s="57"/>
      <c r="G1" s="57"/>
      <c r="H1" s="58"/>
    </row>
    <row r="2" spans="1:8" x14ac:dyDescent="0.2">
      <c r="B2" s="28"/>
      <c r="C2" s="28"/>
      <c r="D2" s="28"/>
      <c r="E2" s="28"/>
      <c r="F2" s="28"/>
      <c r="G2" s="28"/>
      <c r="H2" s="28"/>
    </row>
    <row r="3" spans="1:8" x14ac:dyDescent="0.2">
      <c r="A3" s="61" t="s">
        <v>54</v>
      </c>
      <c r="B3" s="62"/>
      <c r="C3" s="56" t="s">
        <v>60</v>
      </c>
      <c r="D3" s="57"/>
      <c r="E3" s="57"/>
      <c r="F3" s="57"/>
      <c r="G3" s="58"/>
      <c r="H3" s="59" t="s">
        <v>59</v>
      </c>
    </row>
    <row r="4" spans="1:8" ht="24.95" customHeight="1" x14ac:dyDescent="0.2">
      <c r="A4" s="63"/>
      <c r="B4" s="64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60"/>
    </row>
    <row r="5" spans="1:8" x14ac:dyDescent="0.2">
      <c r="A5" s="65"/>
      <c r="B5" s="66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9"/>
      <c r="B6" s="25"/>
      <c r="C6" s="37"/>
      <c r="D6" s="37"/>
      <c r="E6" s="37"/>
      <c r="F6" s="37"/>
      <c r="G6" s="37"/>
      <c r="H6" s="37"/>
    </row>
    <row r="7" spans="1:8" x14ac:dyDescent="0.2">
      <c r="A7" s="4" t="s">
        <v>128</v>
      </c>
      <c r="B7" s="23"/>
      <c r="C7" s="15">
        <v>1854610276.5699995</v>
      </c>
      <c r="D7" s="15">
        <v>-447394044.79999983</v>
      </c>
      <c r="E7" s="15">
        <v>1407216231.7700007</v>
      </c>
      <c r="F7" s="15">
        <v>1163938108.2200041</v>
      </c>
      <c r="G7" s="15">
        <v>1124423735.3300054</v>
      </c>
      <c r="H7" s="15">
        <f>E7-F7</f>
        <v>243278123.54999661</v>
      </c>
    </row>
    <row r="8" spans="1:8" x14ac:dyDescent="0.2">
      <c r="A8" s="4" t="s">
        <v>129</v>
      </c>
      <c r="B8" s="23"/>
      <c r="C8" s="15">
        <v>837487065.11999941</v>
      </c>
      <c r="D8" s="15">
        <v>223783482.28999984</v>
      </c>
      <c r="E8" s="15">
        <v>1061270547.4100012</v>
      </c>
      <c r="F8" s="15">
        <v>976719190.15000093</v>
      </c>
      <c r="G8" s="15">
        <v>967078351.5600009</v>
      </c>
      <c r="H8" s="15">
        <f t="shared" ref="H8:H12" si="0">E8-F8</f>
        <v>84551357.260000229</v>
      </c>
    </row>
    <row r="9" spans="1:8" x14ac:dyDescent="0.2">
      <c r="A9" s="4" t="s">
        <v>130</v>
      </c>
      <c r="B9" s="23"/>
      <c r="C9" s="15">
        <v>345557753.75000012</v>
      </c>
      <c r="D9" s="15">
        <v>108882665.15999997</v>
      </c>
      <c r="E9" s="15">
        <v>454440418.91000021</v>
      </c>
      <c r="F9" s="15">
        <v>418099018.69000006</v>
      </c>
      <c r="G9" s="15">
        <v>415059429.42000002</v>
      </c>
      <c r="H9" s="15">
        <f t="shared" si="0"/>
        <v>36341400.220000148</v>
      </c>
    </row>
    <row r="10" spans="1:8" x14ac:dyDescent="0.2">
      <c r="A10" s="4" t="s">
        <v>131</v>
      </c>
      <c r="B10" s="23"/>
      <c r="C10" s="15">
        <v>306739602.27999985</v>
      </c>
      <c r="D10" s="15">
        <v>78943107.170000032</v>
      </c>
      <c r="E10" s="15">
        <v>385682709.44999975</v>
      </c>
      <c r="F10" s="15">
        <v>349734430.40999985</v>
      </c>
      <c r="G10" s="15">
        <v>346556888.94000018</v>
      </c>
      <c r="H10" s="15">
        <f t="shared" si="0"/>
        <v>35948279.039999902</v>
      </c>
    </row>
    <row r="11" spans="1:8" x14ac:dyDescent="0.2">
      <c r="A11" s="4" t="s">
        <v>132</v>
      </c>
      <c r="B11" s="23"/>
      <c r="C11" s="15">
        <v>200113998.28999999</v>
      </c>
      <c r="D11" s="15">
        <v>31362129.970000032</v>
      </c>
      <c r="E11" s="15">
        <v>231476128.25999996</v>
      </c>
      <c r="F11" s="15">
        <v>219954256.16</v>
      </c>
      <c r="G11" s="15">
        <v>218476647.31999999</v>
      </c>
      <c r="H11" s="15">
        <f t="shared" si="0"/>
        <v>11521872.099999964</v>
      </c>
    </row>
    <row r="12" spans="1:8" x14ac:dyDescent="0.2">
      <c r="A12" s="4" t="s">
        <v>133</v>
      </c>
      <c r="B12" s="23"/>
      <c r="C12" s="15">
        <v>360722600.9199999</v>
      </c>
      <c r="D12" s="15">
        <v>81275359.510000035</v>
      </c>
      <c r="E12" s="15">
        <v>441997960.42999989</v>
      </c>
      <c r="F12" s="15">
        <v>427064270.64999974</v>
      </c>
      <c r="G12" s="15">
        <v>423205072.42999959</v>
      </c>
      <c r="H12" s="15">
        <f t="shared" si="0"/>
        <v>14933689.78000015</v>
      </c>
    </row>
    <row r="13" spans="1:8" x14ac:dyDescent="0.2">
      <c r="A13" s="4"/>
      <c r="B13" s="23"/>
      <c r="C13" s="15"/>
      <c r="D13" s="15"/>
      <c r="E13" s="15"/>
      <c r="F13" s="15"/>
      <c r="G13" s="15"/>
      <c r="H13" s="15"/>
    </row>
    <row r="14" spans="1:8" x14ac:dyDescent="0.2">
      <c r="A14" s="4"/>
      <c r="B14" s="23"/>
      <c r="C14" s="15"/>
      <c r="D14" s="15"/>
      <c r="E14" s="15"/>
      <c r="F14" s="15"/>
      <c r="G14" s="15"/>
      <c r="H14" s="15"/>
    </row>
    <row r="15" spans="1:8" x14ac:dyDescent="0.2">
      <c r="A15" s="4"/>
      <c r="B15" s="26"/>
      <c r="C15" s="16"/>
      <c r="D15" s="16"/>
      <c r="E15" s="16"/>
      <c r="F15" s="16"/>
      <c r="G15" s="16"/>
      <c r="H15" s="16"/>
    </row>
    <row r="16" spans="1:8" x14ac:dyDescent="0.2">
      <c r="A16" s="27"/>
      <c r="B16" s="48" t="s">
        <v>53</v>
      </c>
      <c r="C16" s="24">
        <f>SUM(C7:C15)</f>
        <v>3905231296.9299984</v>
      </c>
      <c r="D16" s="24">
        <f t="shared" ref="D16:H16" si="1">SUM(D7:D15)</f>
        <v>76852699.300000072</v>
      </c>
      <c r="E16" s="24">
        <f t="shared" si="1"/>
        <v>3982083996.2300014</v>
      </c>
      <c r="F16" s="24">
        <f t="shared" si="1"/>
        <v>3555509274.2800045</v>
      </c>
      <c r="G16" s="24">
        <f t="shared" si="1"/>
        <v>3494800125.0000057</v>
      </c>
      <c r="H16" s="24">
        <f t="shared" si="1"/>
        <v>426574721.94999701</v>
      </c>
    </row>
    <row r="19" spans="1:8" ht="45" customHeight="1" x14ac:dyDescent="0.2">
      <c r="A19" s="56" t="s">
        <v>136</v>
      </c>
      <c r="B19" s="57"/>
      <c r="C19" s="57"/>
      <c r="D19" s="57"/>
      <c r="E19" s="57"/>
      <c r="F19" s="57"/>
      <c r="G19" s="57"/>
      <c r="H19" s="58"/>
    </row>
    <row r="21" spans="1:8" x14ac:dyDescent="0.2">
      <c r="A21" s="61" t="s">
        <v>54</v>
      </c>
      <c r="B21" s="62"/>
      <c r="C21" s="56" t="s">
        <v>60</v>
      </c>
      <c r="D21" s="57"/>
      <c r="E21" s="57"/>
      <c r="F21" s="57"/>
      <c r="G21" s="58"/>
      <c r="H21" s="59" t="s">
        <v>59</v>
      </c>
    </row>
    <row r="22" spans="1:8" ht="22.5" x14ac:dyDescent="0.2">
      <c r="A22" s="63"/>
      <c r="B22" s="64"/>
      <c r="C22" s="9" t="s">
        <v>55</v>
      </c>
      <c r="D22" s="9" t="s">
        <v>125</v>
      </c>
      <c r="E22" s="9" t="s">
        <v>56</v>
      </c>
      <c r="F22" s="9" t="s">
        <v>57</v>
      </c>
      <c r="G22" s="9" t="s">
        <v>58</v>
      </c>
      <c r="H22" s="60"/>
    </row>
    <row r="23" spans="1:8" x14ac:dyDescent="0.2">
      <c r="A23" s="65"/>
      <c r="B23" s="66"/>
      <c r="C23" s="10">
        <v>1</v>
      </c>
      <c r="D23" s="10">
        <v>2</v>
      </c>
      <c r="E23" s="10" t="s">
        <v>126</v>
      </c>
      <c r="F23" s="10">
        <v>4</v>
      </c>
      <c r="G23" s="10">
        <v>5</v>
      </c>
      <c r="H23" s="10" t="s">
        <v>127</v>
      </c>
    </row>
    <row r="24" spans="1:8" x14ac:dyDescent="0.2">
      <c r="A24" s="29"/>
      <c r="B24" s="30"/>
      <c r="C24" s="34"/>
      <c r="D24" s="34"/>
      <c r="E24" s="34"/>
      <c r="F24" s="34"/>
      <c r="G24" s="34"/>
      <c r="H24" s="34"/>
    </row>
    <row r="25" spans="1:8" x14ac:dyDescent="0.2">
      <c r="A25" s="4" t="s">
        <v>8</v>
      </c>
      <c r="B25" s="2"/>
      <c r="C25" s="35"/>
      <c r="D25" s="35"/>
      <c r="E25" s="35"/>
      <c r="F25" s="35"/>
      <c r="G25" s="35"/>
      <c r="H25" s="35"/>
    </row>
    <row r="26" spans="1:8" x14ac:dyDescent="0.2">
      <c r="A26" s="4" t="s">
        <v>9</v>
      </c>
      <c r="B26" s="2"/>
      <c r="C26" s="35"/>
      <c r="D26" s="35"/>
      <c r="E26" s="35"/>
      <c r="F26" s="35"/>
      <c r="G26" s="35"/>
      <c r="H26" s="35"/>
    </row>
    <row r="27" spans="1:8" x14ac:dyDescent="0.2">
      <c r="A27" s="4" t="s">
        <v>10</v>
      </c>
      <c r="B27" s="2"/>
      <c r="C27" s="35"/>
      <c r="D27" s="35"/>
      <c r="E27" s="35"/>
      <c r="F27" s="35"/>
      <c r="G27" s="35"/>
      <c r="H27" s="35"/>
    </row>
    <row r="28" spans="1:8" x14ac:dyDescent="0.2">
      <c r="A28" s="4" t="s">
        <v>11</v>
      </c>
      <c r="B28" s="2"/>
      <c r="C28" s="35">
        <v>3905231296.9299927</v>
      </c>
      <c r="D28" s="35">
        <v>76852699.299999207</v>
      </c>
      <c r="E28" s="35">
        <v>3982083996.2299786</v>
      </c>
      <c r="F28" s="35">
        <v>3555509274.2799854</v>
      </c>
      <c r="G28" s="35">
        <v>3494800124.9999881</v>
      </c>
      <c r="H28" s="35">
        <v>426574721.94999295</v>
      </c>
    </row>
    <row r="29" spans="1:8" x14ac:dyDescent="0.2">
      <c r="A29" s="4"/>
      <c r="B29" s="2"/>
      <c r="C29" s="36"/>
      <c r="D29" s="36"/>
      <c r="E29" s="36"/>
      <c r="F29" s="36"/>
      <c r="G29" s="36"/>
      <c r="H29" s="36"/>
    </row>
    <row r="30" spans="1:8" x14ac:dyDescent="0.2">
      <c r="A30" s="27"/>
      <c r="B30" s="48" t="s">
        <v>53</v>
      </c>
      <c r="C30" s="24">
        <v>3905231296.9299927</v>
      </c>
      <c r="D30" s="24">
        <v>76852699.299999207</v>
      </c>
      <c r="E30" s="24">
        <v>3982083996.2299786</v>
      </c>
      <c r="F30" s="24">
        <v>3555509274.2799854</v>
      </c>
      <c r="G30" s="24">
        <v>3494800124.9999881</v>
      </c>
      <c r="H30" s="24">
        <v>426574721.94999295</v>
      </c>
    </row>
    <row r="33" spans="1:8" ht="45" customHeight="1" x14ac:dyDescent="0.2">
      <c r="A33" s="56" t="s">
        <v>137</v>
      </c>
      <c r="B33" s="57"/>
      <c r="C33" s="57"/>
      <c r="D33" s="57"/>
      <c r="E33" s="57"/>
      <c r="F33" s="57"/>
      <c r="G33" s="57"/>
      <c r="H33" s="58"/>
    </row>
    <row r="34" spans="1:8" x14ac:dyDescent="0.2">
      <c r="A34" s="61" t="s">
        <v>54</v>
      </c>
      <c r="B34" s="62"/>
      <c r="C34" s="56" t="s">
        <v>60</v>
      </c>
      <c r="D34" s="57"/>
      <c r="E34" s="57"/>
      <c r="F34" s="57"/>
      <c r="G34" s="58"/>
      <c r="H34" s="59" t="s">
        <v>59</v>
      </c>
    </row>
    <row r="35" spans="1:8" ht="22.5" x14ac:dyDescent="0.2">
      <c r="A35" s="63"/>
      <c r="B35" s="64"/>
      <c r="C35" s="9" t="s">
        <v>55</v>
      </c>
      <c r="D35" s="9" t="s">
        <v>125</v>
      </c>
      <c r="E35" s="9" t="s">
        <v>56</v>
      </c>
      <c r="F35" s="9" t="s">
        <v>57</v>
      </c>
      <c r="G35" s="9" t="s">
        <v>58</v>
      </c>
      <c r="H35" s="60"/>
    </row>
    <row r="36" spans="1:8" x14ac:dyDescent="0.2">
      <c r="A36" s="65"/>
      <c r="B36" s="66"/>
      <c r="C36" s="10">
        <v>1</v>
      </c>
      <c r="D36" s="10">
        <v>2</v>
      </c>
      <c r="E36" s="10" t="s">
        <v>126</v>
      </c>
      <c r="F36" s="10">
        <v>4</v>
      </c>
      <c r="G36" s="10">
        <v>5</v>
      </c>
      <c r="H36" s="10" t="s">
        <v>127</v>
      </c>
    </row>
    <row r="37" spans="1:8" x14ac:dyDescent="0.2">
      <c r="A37" s="29"/>
      <c r="B37" s="30"/>
      <c r="C37" s="34"/>
      <c r="D37" s="34"/>
      <c r="E37" s="34"/>
      <c r="F37" s="34"/>
      <c r="G37" s="34"/>
      <c r="H37" s="34"/>
    </row>
    <row r="38" spans="1:8" ht="22.5" x14ac:dyDescent="0.2">
      <c r="A38" s="4"/>
      <c r="B38" s="32" t="s">
        <v>13</v>
      </c>
      <c r="C38" s="35"/>
      <c r="D38" s="35"/>
      <c r="E38" s="35"/>
      <c r="F38" s="35"/>
      <c r="G38" s="35"/>
      <c r="H38" s="35"/>
    </row>
    <row r="39" spans="1:8" x14ac:dyDescent="0.2">
      <c r="A39" s="4"/>
      <c r="B39" s="32"/>
      <c r="C39" s="35"/>
      <c r="D39" s="35"/>
      <c r="E39" s="35"/>
      <c r="F39" s="35"/>
      <c r="G39" s="35"/>
      <c r="H39" s="35"/>
    </row>
    <row r="40" spans="1:8" x14ac:dyDescent="0.2">
      <c r="A40" s="4"/>
      <c r="B40" s="32" t="s">
        <v>12</v>
      </c>
      <c r="C40" s="35"/>
      <c r="D40" s="35"/>
      <c r="E40" s="35"/>
      <c r="F40" s="35"/>
      <c r="G40" s="35"/>
      <c r="H40" s="35"/>
    </row>
    <row r="41" spans="1:8" x14ac:dyDescent="0.2">
      <c r="A41" s="4"/>
      <c r="B41" s="32"/>
      <c r="C41" s="35"/>
      <c r="D41" s="35"/>
      <c r="E41" s="35"/>
      <c r="F41" s="35"/>
      <c r="G41" s="35"/>
      <c r="H41" s="35"/>
    </row>
    <row r="42" spans="1:8" ht="22.5" x14ac:dyDescent="0.2">
      <c r="A42" s="4"/>
      <c r="B42" s="32" t="s">
        <v>14</v>
      </c>
      <c r="C42" s="35"/>
      <c r="D42" s="35"/>
      <c r="E42" s="35"/>
      <c r="F42" s="35"/>
      <c r="G42" s="35"/>
      <c r="H42" s="35"/>
    </row>
    <row r="43" spans="1:8" x14ac:dyDescent="0.2">
      <c r="A43" s="4"/>
      <c r="B43" s="32"/>
      <c r="C43" s="35"/>
      <c r="D43" s="35"/>
      <c r="E43" s="35"/>
      <c r="F43" s="35"/>
      <c r="G43" s="35"/>
      <c r="H43" s="35"/>
    </row>
    <row r="44" spans="1:8" ht="22.5" x14ac:dyDescent="0.2">
      <c r="A44" s="4"/>
      <c r="B44" s="32" t="s">
        <v>26</v>
      </c>
      <c r="C44" s="35"/>
      <c r="D44" s="35"/>
      <c r="E44" s="35"/>
      <c r="F44" s="35"/>
      <c r="G44" s="35"/>
      <c r="H44" s="35"/>
    </row>
    <row r="45" spans="1:8" x14ac:dyDescent="0.2">
      <c r="A45" s="4"/>
      <c r="B45" s="32"/>
      <c r="C45" s="35"/>
      <c r="D45" s="35"/>
      <c r="E45" s="35"/>
      <c r="F45" s="35"/>
      <c r="G45" s="35"/>
      <c r="H45" s="35"/>
    </row>
    <row r="46" spans="1:8" ht="22.5" x14ac:dyDescent="0.2">
      <c r="A46" s="4"/>
      <c r="B46" s="32" t="s">
        <v>27</v>
      </c>
      <c r="C46" s="35"/>
      <c r="D46" s="35"/>
      <c r="E46" s="35"/>
      <c r="F46" s="35"/>
      <c r="G46" s="35"/>
      <c r="H46" s="35"/>
    </row>
    <row r="47" spans="1:8" x14ac:dyDescent="0.2">
      <c r="A47" s="4"/>
      <c r="B47" s="32"/>
      <c r="C47" s="35"/>
      <c r="D47" s="35"/>
      <c r="E47" s="35"/>
      <c r="F47" s="35"/>
      <c r="G47" s="35"/>
      <c r="H47" s="35"/>
    </row>
    <row r="48" spans="1:8" ht="22.5" x14ac:dyDescent="0.2">
      <c r="A48" s="4"/>
      <c r="B48" s="32" t="s">
        <v>34</v>
      </c>
      <c r="C48" s="35"/>
      <c r="D48" s="35"/>
      <c r="E48" s="35"/>
      <c r="F48" s="35"/>
      <c r="G48" s="35"/>
      <c r="H48" s="35"/>
    </row>
    <row r="49" spans="1:8" x14ac:dyDescent="0.2">
      <c r="A49" s="4"/>
      <c r="B49" s="32"/>
      <c r="C49" s="35"/>
      <c r="D49" s="35"/>
      <c r="E49" s="35"/>
      <c r="F49" s="35"/>
      <c r="G49" s="35"/>
      <c r="H49" s="35"/>
    </row>
    <row r="50" spans="1:8" x14ac:dyDescent="0.2">
      <c r="A50" s="4"/>
      <c r="B50" s="32" t="s">
        <v>15</v>
      </c>
      <c r="C50" s="35"/>
      <c r="D50" s="35"/>
      <c r="E50" s="35"/>
      <c r="F50" s="35"/>
      <c r="G50" s="35"/>
      <c r="H50" s="35"/>
    </row>
    <row r="51" spans="1:8" x14ac:dyDescent="0.2">
      <c r="A51" s="31"/>
      <c r="B51" s="33"/>
      <c r="C51" s="36"/>
      <c r="D51" s="36"/>
      <c r="E51" s="36"/>
      <c r="F51" s="36"/>
      <c r="G51" s="36"/>
      <c r="H51" s="36"/>
    </row>
    <row r="52" spans="1:8" x14ac:dyDescent="0.2">
      <c r="A52" s="27"/>
      <c r="B52" s="48" t="s">
        <v>53</v>
      </c>
      <c r="C52" s="24"/>
      <c r="D52" s="24"/>
      <c r="E52" s="24"/>
      <c r="F52" s="24"/>
      <c r="G52" s="24"/>
      <c r="H52" s="24"/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1:G21"/>
    <mergeCell ref="H21:H22"/>
    <mergeCell ref="A1:H1"/>
    <mergeCell ref="A3:B5"/>
    <mergeCell ref="A19:H19"/>
    <mergeCell ref="A21:B23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topLeftCell="A2" workbookViewId="0">
      <selection activeCell="C45" sqref="C45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6" t="s">
        <v>138</v>
      </c>
      <c r="B1" s="57"/>
      <c r="C1" s="57"/>
      <c r="D1" s="57"/>
      <c r="E1" s="57"/>
      <c r="F1" s="57"/>
      <c r="G1" s="57"/>
      <c r="H1" s="58"/>
    </row>
    <row r="2" spans="1:8" x14ac:dyDescent="0.2">
      <c r="A2" s="61" t="s">
        <v>54</v>
      </c>
      <c r="B2" s="62"/>
      <c r="C2" s="56" t="s">
        <v>60</v>
      </c>
      <c r="D2" s="57"/>
      <c r="E2" s="57"/>
      <c r="F2" s="57"/>
      <c r="G2" s="58"/>
      <c r="H2" s="59" t="s">
        <v>59</v>
      </c>
    </row>
    <row r="3" spans="1:8" ht="24.95" customHeight="1" x14ac:dyDescent="0.2">
      <c r="A3" s="63"/>
      <c r="B3" s="64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0"/>
    </row>
    <row r="4" spans="1:8" x14ac:dyDescent="0.2">
      <c r="A4" s="65"/>
      <c r="B4" s="66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5"/>
      <c r="B5" s="46"/>
      <c r="C5" s="14"/>
      <c r="D5" s="14"/>
      <c r="E5" s="14"/>
      <c r="F5" s="14"/>
      <c r="G5" s="14"/>
      <c r="H5" s="14"/>
    </row>
    <row r="6" spans="1:8" x14ac:dyDescent="0.2">
      <c r="A6" s="42" t="s">
        <v>16</v>
      </c>
      <c r="B6" s="40"/>
      <c r="C6" s="53">
        <f>SUM(C7:C14)</f>
        <v>0</v>
      </c>
      <c r="D6" s="53">
        <f t="shared" ref="D6:H6" si="0">SUM(D7:D14)</f>
        <v>0</v>
      </c>
      <c r="E6" s="53">
        <f t="shared" si="0"/>
        <v>0</v>
      </c>
      <c r="F6" s="53">
        <f t="shared" si="0"/>
        <v>0</v>
      </c>
      <c r="G6" s="53">
        <f t="shared" si="0"/>
        <v>0</v>
      </c>
      <c r="H6" s="53">
        <f t="shared" si="0"/>
        <v>0</v>
      </c>
    </row>
    <row r="7" spans="1:8" x14ac:dyDescent="0.2">
      <c r="A7" s="39"/>
      <c r="B7" s="43" t="s">
        <v>42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f>E7-F7</f>
        <v>0</v>
      </c>
    </row>
    <row r="8" spans="1:8" x14ac:dyDescent="0.2">
      <c r="A8" s="39"/>
      <c r="B8" s="43" t="s">
        <v>17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f t="shared" ref="H8:H14" si="1">E8-F8</f>
        <v>0</v>
      </c>
    </row>
    <row r="9" spans="1:8" x14ac:dyDescent="0.2">
      <c r="A9" s="39"/>
      <c r="B9" s="43" t="s">
        <v>43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f t="shared" si="1"/>
        <v>0</v>
      </c>
    </row>
    <row r="10" spans="1:8" x14ac:dyDescent="0.2">
      <c r="A10" s="39"/>
      <c r="B10" s="43" t="s">
        <v>3</v>
      </c>
      <c r="C10" s="53">
        <v>0</v>
      </c>
      <c r="D10" s="53">
        <v>0</v>
      </c>
      <c r="E10" s="53">
        <v>0</v>
      </c>
      <c r="F10" s="53">
        <v>0</v>
      </c>
      <c r="G10" s="53">
        <v>0</v>
      </c>
      <c r="H10" s="53">
        <f t="shared" si="1"/>
        <v>0</v>
      </c>
    </row>
    <row r="11" spans="1:8" x14ac:dyDescent="0.2">
      <c r="A11" s="39"/>
      <c r="B11" s="43" t="s">
        <v>23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f t="shared" si="1"/>
        <v>0</v>
      </c>
    </row>
    <row r="12" spans="1:8" x14ac:dyDescent="0.2">
      <c r="A12" s="39"/>
      <c r="B12" s="43" t="s">
        <v>18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f t="shared" si="1"/>
        <v>0</v>
      </c>
    </row>
    <row r="13" spans="1:8" x14ac:dyDescent="0.2">
      <c r="A13" s="39"/>
      <c r="B13" s="43" t="s">
        <v>44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f t="shared" si="1"/>
        <v>0</v>
      </c>
    </row>
    <row r="14" spans="1:8" x14ac:dyDescent="0.2">
      <c r="A14" s="39"/>
      <c r="B14" s="43" t="s">
        <v>19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f t="shared" si="1"/>
        <v>0</v>
      </c>
    </row>
    <row r="15" spans="1:8" x14ac:dyDescent="0.2">
      <c r="A15" s="41"/>
      <c r="B15" s="43"/>
      <c r="C15" s="53"/>
      <c r="D15" s="53"/>
      <c r="E15" s="53"/>
      <c r="F15" s="53"/>
      <c r="G15" s="53"/>
      <c r="H15" s="53"/>
    </row>
    <row r="16" spans="1:8" x14ac:dyDescent="0.2">
      <c r="A16" s="42" t="s">
        <v>20</v>
      </c>
      <c r="B16" s="44"/>
      <c r="C16" s="53">
        <f>SUM(C17:C23)</f>
        <v>3582201501.8099794</v>
      </c>
      <c r="D16" s="53">
        <f t="shared" ref="D16:G16" si="2">SUM(D17:D23)</f>
        <v>67428972.439999983</v>
      </c>
      <c r="E16" s="53">
        <f t="shared" si="2"/>
        <v>3649630474.2499785</v>
      </c>
      <c r="F16" s="53">
        <f t="shared" si="2"/>
        <v>3315568692.2499862</v>
      </c>
      <c r="G16" s="53">
        <f t="shared" si="2"/>
        <v>3256922529.5499907</v>
      </c>
      <c r="H16" s="53">
        <f>SUM(H17:H23)</f>
        <v>334061781.99999237</v>
      </c>
    </row>
    <row r="17" spans="1:8" x14ac:dyDescent="0.2">
      <c r="A17" s="39"/>
      <c r="B17" s="43" t="s">
        <v>45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f t="shared" ref="H17:H23" si="3">E17-F17</f>
        <v>0</v>
      </c>
    </row>
    <row r="18" spans="1:8" x14ac:dyDescent="0.2">
      <c r="A18" s="39"/>
      <c r="B18" s="43" t="s">
        <v>28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f t="shared" si="3"/>
        <v>0</v>
      </c>
    </row>
    <row r="19" spans="1:8" x14ac:dyDescent="0.2">
      <c r="A19" s="39"/>
      <c r="B19" s="43" t="s">
        <v>21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f t="shared" si="3"/>
        <v>0</v>
      </c>
    </row>
    <row r="20" spans="1:8" x14ac:dyDescent="0.2">
      <c r="A20" s="39"/>
      <c r="B20" s="43" t="s">
        <v>46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f t="shared" si="3"/>
        <v>0</v>
      </c>
    </row>
    <row r="21" spans="1:8" x14ac:dyDescent="0.2">
      <c r="A21" s="39"/>
      <c r="B21" s="43" t="s">
        <v>47</v>
      </c>
      <c r="C21" s="53">
        <v>3582201501.8099794</v>
      </c>
      <c r="D21" s="53">
        <v>67428972.439999983</v>
      </c>
      <c r="E21" s="53">
        <v>3649630474.2499785</v>
      </c>
      <c r="F21" s="53">
        <v>3315568692.2499862</v>
      </c>
      <c r="G21" s="53">
        <v>3256922529.5499907</v>
      </c>
      <c r="H21" s="53">
        <f>E21-F21</f>
        <v>334061781.99999237</v>
      </c>
    </row>
    <row r="22" spans="1:8" x14ac:dyDescent="0.2">
      <c r="A22" s="39"/>
      <c r="B22" s="43" t="s">
        <v>48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f t="shared" si="3"/>
        <v>0</v>
      </c>
    </row>
    <row r="23" spans="1:8" x14ac:dyDescent="0.2">
      <c r="A23" s="39"/>
      <c r="B23" s="43" t="s">
        <v>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f t="shared" si="3"/>
        <v>0</v>
      </c>
    </row>
    <row r="24" spans="1:8" x14ac:dyDescent="0.2">
      <c r="A24" s="41"/>
      <c r="B24" s="43"/>
      <c r="C24" s="53"/>
      <c r="D24" s="53"/>
      <c r="E24" s="53"/>
      <c r="F24" s="53"/>
      <c r="G24" s="53"/>
      <c r="H24" s="53"/>
    </row>
    <row r="25" spans="1:8" x14ac:dyDescent="0.2">
      <c r="A25" s="42" t="s">
        <v>49</v>
      </c>
      <c r="B25" s="44"/>
      <c r="C25" s="53">
        <f>SUM(C26:C34)</f>
        <v>323029795.12000024</v>
      </c>
      <c r="D25" s="53">
        <f t="shared" ref="D25:H25" si="4">SUM(D26:D34)</f>
        <v>9423726.8599999957</v>
      </c>
      <c r="E25" s="53">
        <f t="shared" si="4"/>
        <v>332453521.97999996</v>
      </c>
      <c r="F25" s="53">
        <f t="shared" si="4"/>
        <v>239940582.03000042</v>
      </c>
      <c r="G25" s="53">
        <f t="shared" si="4"/>
        <v>237877595.45000032</v>
      </c>
      <c r="H25" s="53">
        <f t="shared" si="4"/>
        <v>92512939.949999541</v>
      </c>
    </row>
    <row r="26" spans="1:8" x14ac:dyDescent="0.2">
      <c r="A26" s="39"/>
      <c r="B26" s="43" t="s">
        <v>29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f t="shared" ref="H26:H34" si="5">E26-F26</f>
        <v>0</v>
      </c>
    </row>
    <row r="27" spans="1:8" x14ac:dyDescent="0.2">
      <c r="A27" s="39"/>
      <c r="B27" s="43" t="s">
        <v>24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f t="shared" si="5"/>
        <v>0</v>
      </c>
    </row>
    <row r="28" spans="1:8" x14ac:dyDescent="0.2">
      <c r="A28" s="39"/>
      <c r="B28" s="43" t="s">
        <v>30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f t="shared" si="5"/>
        <v>0</v>
      </c>
    </row>
    <row r="29" spans="1:8" x14ac:dyDescent="0.2">
      <c r="A29" s="39"/>
      <c r="B29" s="43" t="s">
        <v>50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f t="shared" si="5"/>
        <v>0</v>
      </c>
    </row>
    <row r="30" spans="1:8" x14ac:dyDescent="0.2">
      <c r="A30" s="39"/>
      <c r="B30" s="43" t="s">
        <v>22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f t="shared" si="5"/>
        <v>0</v>
      </c>
    </row>
    <row r="31" spans="1:8" x14ac:dyDescent="0.2">
      <c r="A31" s="39"/>
      <c r="B31" s="43" t="s">
        <v>5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f t="shared" si="5"/>
        <v>0</v>
      </c>
    </row>
    <row r="32" spans="1:8" x14ac:dyDescent="0.2">
      <c r="A32" s="39"/>
      <c r="B32" s="43" t="s">
        <v>6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f t="shared" si="5"/>
        <v>0</v>
      </c>
    </row>
    <row r="33" spans="1:8" x14ac:dyDescent="0.2">
      <c r="A33" s="39"/>
      <c r="B33" s="43" t="s">
        <v>51</v>
      </c>
      <c r="C33" s="53">
        <v>323029795.12000024</v>
      </c>
      <c r="D33" s="53">
        <v>9423726.8599999957</v>
      </c>
      <c r="E33" s="53">
        <v>332453521.97999996</v>
      </c>
      <c r="F33" s="53">
        <v>239940582.03000042</v>
      </c>
      <c r="G33" s="53">
        <v>237877595.45000032</v>
      </c>
      <c r="H33" s="53">
        <f>E33-F33</f>
        <v>92512939.949999541</v>
      </c>
    </row>
    <row r="34" spans="1:8" x14ac:dyDescent="0.2">
      <c r="A34" s="39"/>
      <c r="B34" s="43" t="s">
        <v>31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f t="shared" si="5"/>
        <v>0</v>
      </c>
    </row>
    <row r="35" spans="1:8" x14ac:dyDescent="0.2">
      <c r="A35" s="41"/>
      <c r="B35" s="43"/>
      <c r="C35" s="53"/>
      <c r="D35" s="53"/>
      <c r="E35" s="53"/>
      <c r="F35" s="53"/>
      <c r="G35" s="53"/>
      <c r="H35" s="53"/>
    </row>
    <row r="36" spans="1:8" x14ac:dyDescent="0.2">
      <c r="A36" s="42" t="s">
        <v>32</v>
      </c>
      <c r="B36" s="44"/>
      <c r="C36" s="53">
        <f>SUM(C37:C40)</f>
        <v>0</v>
      </c>
      <c r="D36" s="53">
        <f t="shared" ref="D36:H36" si="6">SUM(D37:D40)</f>
        <v>0</v>
      </c>
      <c r="E36" s="53">
        <f t="shared" si="6"/>
        <v>0</v>
      </c>
      <c r="F36" s="53">
        <f t="shared" si="6"/>
        <v>0</v>
      </c>
      <c r="G36" s="53">
        <f t="shared" si="6"/>
        <v>0</v>
      </c>
      <c r="H36" s="53">
        <f t="shared" si="6"/>
        <v>0</v>
      </c>
    </row>
    <row r="37" spans="1:8" x14ac:dyDescent="0.2">
      <c r="A37" s="39"/>
      <c r="B37" s="43" t="s">
        <v>52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f t="shared" ref="H37:H40" si="7">E37-F37</f>
        <v>0</v>
      </c>
    </row>
    <row r="38" spans="1:8" ht="22.5" x14ac:dyDescent="0.2">
      <c r="A38" s="39"/>
      <c r="B38" s="43" t="s">
        <v>25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f t="shared" si="7"/>
        <v>0</v>
      </c>
    </row>
    <row r="39" spans="1:8" x14ac:dyDescent="0.2">
      <c r="A39" s="39"/>
      <c r="B39" s="43" t="s">
        <v>33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f t="shared" si="7"/>
        <v>0</v>
      </c>
    </row>
    <row r="40" spans="1:8" x14ac:dyDescent="0.2">
      <c r="A40" s="39"/>
      <c r="B40" s="43" t="s">
        <v>7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f t="shared" si="7"/>
        <v>0</v>
      </c>
    </row>
    <row r="41" spans="1:8" x14ac:dyDescent="0.2">
      <c r="A41" s="41"/>
      <c r="B41" s="43"/>
      <c r="C41" s="53"/>
      <c r="D41" s="53"/>
      <c r="E41" s="53"/>
      <c r="F41" s="53"/>
      <c r="G41" s="53"/>
      <c r="H41" s="53"/>
    </row>
    <row r="42" spans="1:8" x14ac:dyDescent="0.2">
      <c r="A42" s="47"/>
      <c r="B42" s="48" t="s">
        <v>53</v>
      </c>
      <c r="C42" s="54">
        <f>C36+C25+C16+C6</f>
        <v>3905231296.9299798</v>
      </c>
      <c r="D42" s="54">
        <f>D36+D25+D16+D6</f>
        <v>76852699.299999982</v>
      </c>
      <c r="E42" s="54">
        <f t="shared" ref="E42:H42" si="8">E36+E25+E16+E6</f>
        <v>3982083996.2299786</v>
      </c>
      <c r="F42" s="54">
        <f t="shared" si="8"/>
        <v>3555509274.2799864</v>
      </c>
      <c r="G42" s="54">
        <f t="shared" si="8"/>
        <v>3494800124.9999909</v>
      </c>
      <c r="H42" s="54">
        <f t="shared" si="8"/>
        <v>426574721.94999194</v>
      </c>
    </row>
    <row r="43" spans="1:8" x14ac:dyDescent="0.2">
      <c r="A43" s="38"/>
      <c r="B43" s="38"/>
      <c r="C43" s="38"/>
      <c r="D43" s="38"/>
      <c r="E43" s="38"/>
      <c r="F43" s="38"/>
      <c r="G43" s="38"/>
      <c r="H43" s="38"/>
    </row>
    <row r="44" spans="1:8" x14ac:dyDescent="0.2">
      <c r="A44" s="38"/>
      <c r="B44" s="38"/>
      <c r="C44" s="38"/>
      <c r="D44" s="38"/>
      <c r="E44" s="38"/>
      <c r="F44" s="38"/>
      <c r="G44" s="38"/>
      <c r="H44" s="38"/>
    </row>
    <row r="45" spans="1:8" x14ac:dyDescent="0.2">
      <c r="A45" s="38"/>
      <c r="B45" s="38"/>
      <c r="C45" s="38"/>
      <c r="D45" s="38"/>
      <c r="E45" s="38"/>
      <c r="F45" s="38"/>
      <c r="G45" s="38"/>
      <c r="H45" s="38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F52B4B-1241-46A7-97DB-8CD31721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veron</cp:lastModifiedBy>
  <cp:lastPrinted>2018-03-08T21:21:25Z</cp:lastPrinted>
  <dcterms:created xsi:type="dcterms:W3CDTF">2014-02-10T03:37:14Z</dcterms:created>
  <dcterms:modified xsi:type="dcterms:W3CDTF">2022-01-25T16:00:00Z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