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peles de trabajo 4 trim def\"/>
    </mc:Choice>
  </mc:AlternateContent>
  <bookViews>
    <workbookView xWindow="0" yWindow="0" windowWidth="23040" windowHeight="9108" tabRatio="923"/>
  </bookViews>
  <sheets>
    <sheet name="Notas a los Edos Financieros" sheetId="1" r:id="rId1"/>
    <sheet name="ESF-01" sheetId="30" r:id="rId2"/>
    <sheet name="ESF-01 (I)" sheetId="2" state="hidden" r:id="rId3"/>
    <sheet name="ESF-02 " sheetId="31" r:id="rId4"/>
    <sheet name="ESF-02 (I)" sheetId="3" state="hidden" r:id="rId5"/>
    <sheet name="ESF-03" sheetId="32" r:id="rId6"/>
    <sheet name="ESF-03 (I)" sheetId="4" state="hidden" r:id="rId7"/>
    <sheet name="ESF-04" sheetId="33" r:id="rId8"/>
    <sheet name="ESF-05" sheetId="34" r:id="rId9"/>
    <sheet name="ESF-05 (I)" sheetId="5" state="hidden" r:id="rId10"/>
    <sheet name="ESF-06 " sheetId="35" r:id="rId11"/>
    <sheet name="ESF-06 (I)" sheetId="6" state="hidden" r:id="rId12"/>
    <sheet name="ESF-07" sheetId="36" r:id="rId13"/>
    <sheet name="ESF-07 (I)" sheetId="7" state="hidden" r:id="rId14"/>
    <sheet name="ESF-08" sheetId="37" r:id="rId15"/>
    <sheet name="ESF-08 (I)" sheetId="8" state="hidden" r:id="rId16"/>
    <sheet name="ESF-09" sheetId="38" r:id="rId17"/>
    <sheet name="ESF-09 (I)" sheetId="9" state="hidden" r:id="rId18"/>
    <sheet name="ESF-10" sheetId="39" r:id="rId19"/>
    <sheet name="ESF-10 (I)" sheetId="10" state="hidden" r:id="rId20"/>
    <sheet name="ESF-11" sheetId="40" r:id="rId21"/>
    <sheet name="ESF-11 (I)" sheetId="11" state="hidden" r:id="rId22"/>
    <sheet name="ESF-12 " sheetId="41" r:id="rId23"/>
    <sheet name="ESF-12 (I)" sheetId="12" state="hidden" r:id="rId24"/>
    <sheet name="ESF-13" sheetId="42" r:id="rId25"/>
    <sheet name="ESF-13 (I)" sheetId="13" state="hidden" r:id="rId26"/>
    <sheet name="ESF-14" sheetId="43" r:id="rId27"/>
    <sheet name="ESF-14 (I)" sheetId="14" state="hidden" r:id="rId28"/>
    <sheet name="ESF-15" sheetId="28" r:id="rId29"/>
    <sheet name="ESF-15 (I)" sheetId="27" state="hidden" r:id="rId30"/>
    <sheet name="EA-01" sheetId="44" r:id="rId31"/>
    <sheet name="EA-01 (I)" sheetId="16" state="hidden" r:id="rId32"/>
    <sheet name="EA-02" sheetId="45" r:id="rId33"/>
    <sheet name="EA-02 (I)" sheetId="17" state="hidden" r:id="rId34"/>
    <sheet name="EA-03" sheetId="46" r:id="rId35"/>
    <sheet name="EA-03 (I)" sheetId="18" state="hidden" r:id="rId36"/>
    <sheet name="VHP-01" sheetId="47" r:id="rId37"/>
    <sheet name="VHP-01 (I)" sheetId="19" state="hidden" r:id="rId38"/>
    <sheet name="VHP-02" sheetId="48" r:id="rId39"/>
    <sheet name="VHP-02 (I)" sheetId="20" state="hidden" r:id="rId40"/>
    <sheet name="EFE-01  " sheetId="49" r:id="rId41"/>
    <sheet name="EFE-01 (I)" sheetId="21" state="hidden" r:id="rId42"/>
    <sheet name="EFE-02" sheetId="50" r:id="rId43"/>
    <sheet name="EFE-02 (I)" sheetId="22" state="hidden" r:id="rId44"/>
    <sheet name="EFE-03" sheetId="51" r:id="rId45"/>
    <sheet name="Conciliacion_Ig" sheetId="52" r:id="rId46"/>
    <sheet name="Conciliacion_Ig (I)" sheetId="26" state="hidden" r:id="rId47"/>
    <sheet name="Conciliacion_Eg" sheetId="53" r:id="rId48"/>
    <sheet name="Conciliacion_Eg (I)" sheetId="25" state="hidden" r:id="rId49"/>
    <sheet name="Memoria" sheetId="54" r:id="rId50"/>
    <sheet name="Memoria (I)" sheetId="23" state="hidden" r:id="rId51"/>
  </sheets>
  <definedNames>
    <definedName name="_xlnm._FilterDatabase" localSheetId="5" hidden="1">'ESF-03'!$A$7:$K$83</definedName>
    <definedName name="_xlnm._FilterDatabase" localSheetId="10" hidden="1">'ESF-06 '!$A$7:$G$19</definedName>
    <definedName name="_xlnm._FilterDatabase" localSheetId="14" hidden="1">'ESF-08'!$A$7:$H$140</definedName>
    <definedName name="_xlnm.Print_Area" localSheetId="46">'Conciliacion_Ig (I)'!$A$1:$D$11</definedName>
    <definedName name="_xlnm.Print_Area" localSheetId="30">'EA-01'!$A$1:$D$72</definedName>
    <definedName name="_xlnm.Print_Area" localSheetId="32">'EA-02'!$A$1:$E$13</definedName>
    <definedName name="_xlnm.Print_Area" localSheetId="34">'EA-03'!$A$1:$E$220</definedName>
    <definedName name="_xlnm.Print_Area" localSheetId="40">'EFE-01  '!$A$1:$E$17</definedName>
    <definedName name="_xlnm.Print_Area" localSheetId="42">'EFE-02'!$A$1:$D$18</definedName>
    <definedName name="_xlnm.Print_Area" localSheetId="44">'EFE-03'!$A$1:$C$43</definedName>
    <definedName name="_xlnm.Print_Area" localSheetId="1">'ESF-01'!$A$1:$E$38</definedName>
    <definedName name="_xlnm.Print_Area" localSheetId="3">'ESF-02 '!$A$1:$H$46</definedName>
    <definedName name="_xlnm.Print_Area" localSheetId="5">'ESF-03'!$A$1:$I$90</definedName>
    <definedName name="_xlnm.Print_Area" localSheetId="6">'ESF-03 (I)'!$A$1:$H$14</definedName>
    <definedName name="_xlnm.Print_Area" localSheetId="7">'ESF-04'!$A$1:$H$8</definedName>
    <definedName name="_xlnm.Print_Area" localSheetId="10">'ESF-06 '!$A$1:$G$21</definedName>
    <definedName name="_xlnm.Print_Area" localSheetId="12">'ESF-07'!$A$1:$E$13</definedName>
    <definedName name="_xlnm.Print_Area" localSheetId="14">'ESF-08'!$A$1:$F$78</definedName>
    <definedName name="_xlnm.Print_Area" localSheetId="16">'ESF-09'!$A$1:$F$32</definedName>
    <definedName name="_xlnm.Print_Area" localSheetId="18">'ESF-10'!$A$1:$H$8</definedName>
    <definedName name="_xlnm.Print_Area" localSheetId="20">'ESF-11'!$A$1:$D$12</definedName>
    <definedName name="_xlnm.Print_Area" localSheetId="22">'ESF-12 '!$A$1:$H$17</definedName>
    <definedName name="_xlnm.Print_Area" localSheetId="24">'ESF-13'!$A$1:$E$13</definedName>
    <definedName name="_xlnm.Print_Area" localSheetId="26">'ESF-14'!$A$1:$E$29</definedName>
    <definedName name="_xlnm.Print_Area" localSheetId="28">'ESF-15'!$A$1:$AA$20</definedName>
    <definedName name="_xlnm.Print_Area" localSheetId="49">Memoria!$A$1:$E$74</definedName>
    <definedName name="_xlnm.Print_Area" localSheetId="36">'VHP-01'!$A$1:$G$12</definedName>
    <definedName name="_xlnm.Print_Area" localSheetId="38">'VHP-02'!$A$1:$F$14</definedName>
    <definedName name="_xlnm.Print_Titles" localSheetId="30">'EA-01'!$1:$7</definedName>
    <definedName name="_xlnm.Print_Titles" localSheetId="34">'EA-03'!$1:$7</definedName>
    <definedName name="_xlnm.Print_Titles" localSheetId="40">'EFE-01  '!$1:$7</definedName>
  </definedNames>
  <calcPr calcId="171027"/>
</workbook>
</file>

<file path=xl/calcChain.xml><?xml version="1.0" encoding="utf-8"?>
<calcChain xmlns="http://schemas.openxmlformats.org/spreadsheetml/2006/main">
  <c r="C15" i="52" l="1"/>
  <c r="C9" i="52"/>
  <c r="D9" i="51" l="1"/>
  <c r="D22" i="51"/>
  <c r="D10" i="51"/>
  <c r="E14" i="49"/>
  <c r="E13" i="49"/>
  <c r="E12" i="49"/>
  <c r="E11" i="49"/>
  <c r="E10" i="49"/>
  <c r="E9" i="49"/>
  <c r="E8" i="49"/>
  <c r="E9" i="47" l="1"/>
  <c r="E8" i="47"/>
  <c r="E28" i="38" l="1"/>
  <c r="C133" i="37"/>
  <c r="E115" i="37"/>
  <c r="E114" i="37"/>
  <c r="E113" i="37"/>
  <c r="E112" i="37"/>
  <c r="E111" i="37"/>
  <c r="E110" i="37"/>
  <c r="E109" i="37"/>
  <c r="E108" i="37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67" i="37"/>
  <c r="E66" i="37"/>
  <c r="E65" i="37"/>
  <c r="E64" i="37"/>
  <c r="C19" i="35"/>
  <c r="C27" i="34" l="1"/>
  <c r="C34" i="31"/>
  <c r="C15" i="32"/>
  <c r="D15" i="32"/>
  <c r="E10" i="48" l="1"/>
  <c r="E9" i="48"/>
  <c r="E8" i="48"/>
  <c r="E11" i="48"/>
  <c r="E12" i="48" l="1"/>
  <c r="C218" i="46"/>
  <c r="C95" i="44"/>
  <c r="E74" i="37"/>
  <c r="E24" i="37"/>
  <c r="E23" i="37"/>
  <c r="E22" i="37"/>
  <c r="D210" i="46" l="1"/>
  <c r="D206" i="46"/>
  <c r="D202" i="46"/>
  <c r="D209" i="46"/>
  <c r="D205" i="46"/>
  <c r="D201" i="46"/>
  <c r="D212" i="46"/>
  <c r="D208" i="46"/>
  <c r="D204" i="46"/>
  <c r="D200" i="46"/>
  <c r="D211" i="46"/>
  <c r="D207" i="46"/>
  <c r="D203" i="46"/>
  <c r="D199" i="46"/>
  <c r="D214" i="46"/>
  <c r="D198" i="46"/>
  <c r="D194" i="46"/>
  <c r="D190" i="46"/>
  <c r="D186" i="46"/>
  <c r="D182" i="46"/>
  <c r="D178" i="46"/>
  <c r="D174" i="46"/>
  <c r="D170" i="46"/>
  <c r="D166" i="46"/>
  <c r="D162" i="46"/>
  <c r="D158" i="46"/>
  <c r="D154" i="46"/>
  <c r="D150" i="46"/>
  <c r="D146" i="46"/>
  <c r="D142" i="46"/>
  <c r="D138" i="46"/>
  <c r="D134" i="46"/>
  <c r="D130" i="46"/>
  <c r="D126" i="46"/>
  <c r="D122" i="46"/>
  <c r="D118" i="46"/>
  <c r="D114" i="46"/>
  <c r="D110" i="46"/>
  <c r="D106" i="46"/>
  <c r="D102" i="46"/>
  <c r="D98" i="46"/>
  <c r="D94" i="46"/>
  <c r="D90" i="46"/>
  <c r="D86" i="46"/>
  <c r="D82" i="46"/>
  <c r="D78" i="46"/>
  <c r="D74" i="46"/>
  <c r="D70" i="46"/>
  <c r="D66" i="46"/>
  <c r="D62" i="46"/>
  <c r="D58" i="46"/>
  <c r="D54" i="46"/>
  <c r="D46" i="46"/>
  <c r="D38" i="46"/>
  <c r="D30" i="46"/>
  <c r="D18" i="46"/>
  <c r="D10" i="46"/>
  <c r="D161" i="46"/>
  <c r="D145" i="46"/>
  <c r="D133" i="46"/>
  <c r="D117" i="46"/>
  <c r="D109" i="46"/>
  <c r="D97" i="46"/>
  <c r="D89" i="46"/>
  <c r="D77" i="46"/>
  <c r="D69" i="46"/>
  <c r="D57" i="46"/>
  <c r="D45" i="46"/>
  <c r="D33" i="46"/>
  <c r="D25" i="46"/>
  <c r="D13" i="46"/>
  <c r="D216" i="46"/>
  <c r="D192" i="46"/>
  <c r="D180" i="46"/>
  <c r="D168" i="46"/>
  <c r="D156" i="46"/>
  <c r="D144" i="46"/>
  <c r="D132" i="46"/>
  <c r="D120" i="46"/>
  <c r="D108" i="46"/>
  <c r="D100" i="46"/>
  <c r="D88" i="46"/>
  <c r="D84" i="46"/>
  <c r="D72" i="46"/>
  <c r="D60" i="46"/>
  <c r="D48" i="46"/>
  <c r="D36" i="46"/>
  <c r="D24" i="46"/>
  <c r="D217" i="46"/>
  <c r="D213" i="46"/>
  <c r="D197" i="46"/>
  <c r="D193" i="46"/>
  <c r="D189" i="46"/>
  <c r="D185" i="46"/>
  <c r="D181" i="46"/>
  <c r="D177" i="46"/>
  <c r="D173" i="46"/>
  <c r="D165" i="46"/>
  <c r="D157" i="46"/>
  <c r="D149" i="46"/>
  <c r="D137" i="46"/>
  <c r="D121" i="46"/>
  <c r="D101" i="46"/>
  <c r="D81" i="46"/>
  <c r="D65" i="46"/>
  <c r="D53" i="46"/>
  <c r="D41" i="46"/>
  <c r="D21" i="46"/>
  <c r="D184" i="46"/>
  <c r="D172" i="46"/>
  <c r="D160" i="46"/>
  <c r="D148" i="46"/>
  <c r="D136" i="46"/>
  <c r="D124" i="46"/>
  <c r="D112" i="46"/>
  <c r="D104" i="46"/>
  <c r="D92" i="46"/>
  <c r="D76" i="46"/>
  <c r="D68" i="46"/>
  <c r="D56" i="46"/>
  <c r="D40" i="46"/>
  <c r="D28" i="46"/>
  <c r="D16" i="46"/>
  <c r="D215" i="46"/>
  <c r="D195" i="46"/>
  <c r="D191" i="46"/>
  <c r="D187" i="46"/>
  <c r="D183" i="46"/>
  <c r="D179" i="46"/>
  <c r="D175" i="46"/>
  <c r="D171" i="46"/>
  <c r="D167" i="46"/>
  <c r="D163" i="46"/>
  <c r="D159" i="46"/>
  <c r="D155" i="46"/>
  <c r="D151" i="46"/>
  <c r="D147" i="46"/>
  <c r="D143" i="46"/>
  <c r="D139" i="46"/>
  <c r="D135" i="46"/>
  <c r="D131" i="46"/>
  <c r="D127" i="46"/>
  <c r="D123" i="46"/>
  <c r="D119" i="46"/>
  <c r="D115" i="46"/>
  <c r="D111" i="46"/>
  <c r="D107" i="46"/>
  <c r="D103" i="46"/>
  <c r="D99" i="46"/>
  <c r="D95" i="46"/>
  <c r="D91" i="46"/>
  <c r="D87" i="46"/>
  <c r="D83" i="46"/>
  <c r="D79" i="46"/>
  <c r="D75" i="46"/>
  <c r="D71" i="46"/>
  <c r="D67" i="46"/>
  <c r="D63" i="46"/>
  <c r="D59" i="46"/>
  <c r="D55" i="46"/>
  <c r="D51" i="46"/>
  <c r="D47" i="46"/>
  <c r="D43" i="46"/>
  <c r="D39" i="46"/>
  <c r="D35" i="46"/>
  <c r="D31" i="46"/>
  <c r="D27" i="46"/>
  <c r="D23" i="46"/>
  <c r="D19" i="46"/>
  <c r="D15" i="46"/>
  <c r="D11" i="46"/>
  <c r="D50" i="46"/>
  <c r="D42" i="46"/>
  <c r="D34" i="46"/>
  <c r="D26" i="46"/>
  <c r="D22" i="46"/>
  <c r="D14" i="46"/>
  <c r="D169" i="46"/>
  <c r="D153" i="46"/>
  <c r="D141" i="46"/>
  <c r="D129" i="46"/>
  <c r="D125" i="46"/>
  <c r="D113" i="46"/>
  <c r="D105" i="46"/>
  <c r="D93" i="46"/>
  <c r="D85" i="46"/>
  <c r="D73" i="46"/>
  <c r="D61" i="46"/>
  <c r="D49" i="46"/>
  <c r="D37" i="46"/>
  <c r="D29" i="46"/>
  <c r="D17" i="46"/>
  <c r="D9" i="46"/>
  <c r="D196" i="46"/>
  <c r="D188" i="46"/>
  <c r="D176" i="46"/>
  <c r="D164" i="46"/>
  <c r="D152" i="46"/>
  <c r="D140" i="46"/>
  <c r="D128" i="46"/>
  <c r="D116" i="46"/>
  <c r="D96" i="46"/>
  <c r="D80" i="46"/>
  <c r="D64" i="46"/>
  <c r="D52" i="46"/>
  <c r="D44" i="46"/>
  <c r="D32" i="46"/>
  <c r="D20" i="46"/>
  <c r="D12" i="46"/>
  <c r="E82" i="37"/>
  <c r="E75" i="37"/>
  <c r="D37" i="32"/>
  <c r="D38" i="32"/>
  <c r="C75" i="50" l="1"/>
  <c r="C70" i="44" l="1"/>
  <c r="E13" i="38"/>
  <c r="E12" i="38"/>
  <c r="E11" i="38"/>
  <c r="E10" i="38"/>
  <c r="E9" i="38"/>
  <c r="E8" i="38"/>
  <c r="E132" i="37"/>
  <c r="E131" i="37"/>
  <c r="E130" i="37"/>
  <c r="E129" i="37"/>
  <c r="E128" i="37"/>
  <c r="E127" i="37"/>
  <c r="E126" i="37"/>
  <c r="E125" i="37"/>
  <c r="E124" i="37"/>
  <c r="E123" i="37"/>
  <c r="E122" i="37"/>
  <c r="E121" i="37"/>
  <c r="E120" i="37"/>
  <c r="E119" i="37"/>
  <c r="E118" i="37"/>
  <c r="E117" i="37"/>
  <c r="E116" i="37"/>
  <c r="E90" i="37"/>
  <c r="E139" i="37"/>
  <c r="E63" i="37" l="1"/>
  <c r="E62" i="37"/>
  <c r="E61" i="37"/>
  <c r="E60" i="37"/>
  <c r="E59" i="37"/>
  <c r="E58" i="37"/>
  <c r="E57" i="37"/>
  <c r="E56" i="37"/>
  <c r="E55" i="37"/>
  <c r="E54" i="37"/>
  <c r="E53" i="37"/>
  <c r="E52" i="37"/>
  <c r="E51" i="37"/>
  <c r="E50" i="37"/>
  <c r="E49" i="37"/>
  <c r="E48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1" i="37"/>
  <c r="E14" i="37"/>
  <c r="E13" i="37"/>
  <c r="E12" i="37"/>
  <c r="E11" i="37"/>
  <c r="E10" i="37"/>
  <c r="E9" i="37"/>
  <c r="E8" i="37"/>
  <c r="C16" i="50" l="1"/>
  <c r="C15" i="49"/>
  <c r="D15" i="49"/>
  <c r="E15" i="49"/>
  <c r="C12" i="48"/>
  <c r="D12" i="48"/>
  <c r="C10" i="47"/>
  <c r="D10" i="47"/>
  <c r="E10" i="47"/>
  <c r="C11" i="45"/>
  <c r="C10" i="43"/>
  <c r="C27" i="43"/>
  <c r="C35" i="43"/>
  <c r="C11" i="42"/>
  <c r="C19" i="42"/>
  <c r="C15" i="41"/>
  <c r="D15" i="41"/>
  <c r="E15" i="41"/>
  <c r="F15" i="41"/>
  <c r="G15" i="41"/>
  <c r="C24" i="41"/>
  <c r="D24" i="41"/>
  <c r="E24" i="41"/>
  <c r="F24" i="41"/>
  <c r="G24" i="41"/>
  <c r="C10" i="40"/>
  <c r="C18" i="40"/>
  <c r="C14" i="38"/>
  <c r="D14" i="38"/>
  <c r="E14" i="38"/>
  <c r="C22" i="38"/>
  <c r="D22" i="38"/>
  <c r="E22" i="38"/>
  <c r="C30" i="38"/>
  <c r="D30" i="38"/>
  <c r="E30" i="38"/>
  <c r="C15" i="37"/>
  <c r="D15" i="37"/>
  <c r="E15" i="37"/>
  <c r="C68" i="37"/>
  <c r="D68" i="37"/>
  <c r="E68" i="37"/>
  <c r="C76" i="37"/>
  <c r="D76" i="37"/>
  <c r="E76" i="37"/>
  <c r="C84" i="37"/>
  <c r="D84" i="37"/>
  <c r="E84" i="37"/>
  <c r="D133" i="37"/>
  <c r="E133" i="37"/>
  <c r="C140" i="37"/>
  <c r="D140" i="37"/>
  <c r="E140" i="37"/>
  <c r="C11" i="36"/>
  <c r="C10" i="34"/>
  <c r="B29" i="34"/>
  <c r="E15" i="32"/>
  <c r="F15" i="32"/>
  <c r="G15" i="32"/>
  <c r="C23" i="32"/>
  <c r="D23" i="32"/>
  <c r="E23" i="32"/>
  <c r="F23" i="32"/>
  <c r="G23" i="32"/>
  <c r="C31" i="32"/>
  <c r="D31" i="32"/>
  <c r="E31" i="32"/>
  <c r="F31" i="32"/>
  <c r="G31" i="32"/>
  <c r="C40" i="32"/>
  <c r="D40" i="32"/>
  <c r="E40" i="32"/>
  <c r="F40" i="32"/>
  <c r="G40" i="32"/>
  <c r="C48" i="32"/>
  <c r="D48" i="32"/>
  <c r="E48" i="32"/>
  <c r="F48" i="32"/>
  <c r="G48" i="32"/>
  <c r="C58" i="32"/>
  <c r="D58" i="32"/>
  <c r="E58" i="32"/>
  <c r="F58" i="32"/>
  <c r="G58" i="32"/>
  <c r="C68" i="32"/>
  <c r="D68" i="32"/>
  <c r="E68" i="32"/>
  <c r="F68" i="32"/>
  <c r="G68" i="32"/>
  <c r="C78" i="32"/>
  <c r="D78" i="32"/>
  <c r="E78" i="32"/>
  <c r="F78" i="32"/>
  <c r="G78" i="32"/>
  <c r="C88" i="32"/>
  <c r="D88" i="32"/>
  <c r="E88" i="32"/>
  <c r="F88" i="32"/>
  <c r="G88" i="32"/>
  <c r="D34" i="31"/>
  <c r="E34" i="31"/>
  <c r="F34" i="31"/>
  <c r="G34" i="31"/>
  <c r="H34" i="31"/>
  <c r="C44" i="31"/>
  <c r="D44" i="31"/>
  <c r="E44" i="31"/>
  <c r="F44" i="31"/>
  <c r="G44" i="31"/>
  <c r="H44" i="31"/>
  <c r="C10" i="30"/>
  <c r="C21" i="30"/>
  <c r="C29" i="30"/>
  <c r="C37" i="30"/>
  <c r="F18" i="28"/>
  <c r="G18" i="28"/>
  <c r="H18" i="28"/>
  <c r="I18" i="28"/>
  <c r="K18" i="28"/>
  <c r="L18" i="28"/>
  <c r="M18" i="28"/>
  <c r="N18" i="28"/>
  <c r="O18" i="28"/>
  <c r="D8" i="46" l="1"/>
</calcChain>
</file>

<file path=xl/sharedStrings.xml><?xml version="1.0" encoding="utf-8"?>
<sst xmlns="http://schemas.openxmlformats.org/spreadsheetml/2006/main" count="1631" uniqueCount="961">
  <si>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</si>
  <si>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</si>
  <si>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</si>
  <si>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</si>
  <si>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</si>
  <si>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</si>
  <si>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</si>
  <si>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</si>
  <si>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</si>
  <si>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</si>
  <si>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</si>
  <si>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</si>
  <si>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</si>
  <si>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</si>
  <si>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</si>
  <si>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</si>
  <si>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</si>
  <si>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</si>
  <si>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</si>
  <si>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</si>
  <si>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</si>
  <si>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</si>
  <si>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</si>
  <si>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</si>
  <si>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</si>
  <si>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</si>
  <si>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</si>
  <si>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</si>
  <si>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</si>
  <si>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</si>
  <si>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</si>
  <si>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</si>
  <si>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</si>
  <si>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</si>
  <si>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</si>
  <si>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</si>
  <si>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</si>
  <si>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</si>
  <si>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</si>
  <si>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</si>
  <si>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</si>
  <si>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</si>
  <si>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</si>
  <si>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</si>
  <si>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</si>
  <si>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</si>
  <si>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</si>
  <si>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</si>
  <si>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</si>
  <si>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</si>
  <si>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</si>
  <si>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</si>
  <si>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</si>
  <si>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</si>
  <si>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</si>
  <si>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</si>
  <si>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</si>
  <si>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</si>
  <si>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</si>
  <si>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</si>
  <si>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</si>
  <si>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</si>
  <si>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</si>
  <si>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</si>
  <si>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</si>
  <si>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</si>
  <si>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</si>
  <si>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</si>
  <si>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</si>
  <si>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</si>
  <si>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</si>
  <si>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</si>
  <si>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</si>
  <si>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</si>
  <si>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</si>
  <si>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</si>
  <si>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</si>
  <si>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</si>
  <si>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</si>
  <si>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</si>
  <si>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</si>
  <si>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</si>
  <si>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</si>
  <si>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</si>
  <si>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</si>
  <si>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</si>
  <si>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</si>
  <si>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</si>
  <si>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</si>
  <si>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</si>
  <si>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</si>
  <si>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</si>
  <si>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</si>
  <si>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</si>
  <si>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</si>
  <si>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</si>
  <si>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</si>
  <si>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</si>
  <si>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</si>
  <si>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</si>
  <si>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</si>
  <si>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</si>
  <si>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</si>
  <si>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</si>
  <si>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</si>
  <si>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</si>
  <si>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</si>
  <si>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</si>
  <si>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</si>
  <si>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</si>
  <si>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</si>
  <si>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</si>
  <si>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</si>
  <si>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</si>
  <si>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</si>
  <si>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</si>
  <si>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</si>
  <si>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</si>
  <si>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</si>
  <si>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</si>
  <si>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</si>
  <si>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</si>
  <si>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</si>
  <si>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</si>
  <si>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</si>
  <si>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</si>
  <si>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</si>
  <si>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</si>
  <si>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</si>
  <si>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</si>
  <si>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</si>
  <si>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</si>
  <si>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</si>
  <si>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</si>
  <si>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</si>
  <si>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</si>
  <si>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</si>
  <si>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</si>
  <si>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</si>
  <si>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</si>
  <si>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</si>
  <si>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</si>
  <si>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</si>
  <si>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</si>
  <si>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</si>
  <si>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</si>
  <si>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</si>
  <si>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</si>
  <si>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</si>
  <si>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</si>
  <si>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</si>
  <si>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</si>
  <si>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</si>
  <si>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</si>
  <si>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</si>
  <si>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</si>
  <si>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</si>
  <si>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</si>
  <si>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</si>
  <si>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</si>
  <si>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</si>
  <si>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</si>
  <si>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</si>
  <si>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</si>
  <si>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</si>
  <si>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</si>
  <si>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</si>
  <si>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</si>
  <si>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</si>
  <si>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</si>
  <si>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</si>
  <si>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</si>
  <si>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</si>
  <si>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</si>
  <si>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</si>
  <si>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</si>
  <si>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</si>
  <si>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</si>
  <si>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</si>
  <si>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</si>
  <si>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</si>
  <si>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</si>
  <si>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</si>
  <si>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</si>
  <si>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</si>
  <si>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</si>
  <si>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</si>
  <si>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</si>
  <si>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</si>
  <si>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</si>
  <si>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</si>
  <si>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</si>
  <si>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</si>
  <si>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</si>
  <si>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</si>
  <si>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</si>
  <si>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</si>
  <si>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</si>
  <si>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</si>
  <si>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</si>
  <si>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</si>
  <si>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</si>
  <si>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</si>
  <si>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</si>
  <si>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</si>
  <si>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</si>
  <si>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</si>
  <si>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</si>
  <si>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</si>
  <si>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</si>
  <si>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</si>
  <si>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</si>
  <si>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</si>
  <si>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</si>
  <si>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</si>
  <si>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</si>
  <si>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</si>
  <si>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</si>
  <si>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</si>
  <si>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</si>
  <si>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</si>
  <si>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</si>
  <si>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</si>
  <si>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</si>
  <si>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</si>
  <si>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</si>
  <si>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</si>
  <si>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</si>
  <si>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</si>
  <si>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</si>
  <si>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</si>
  <si>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</si>
  <si>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</si>
  <si>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</si>
  <si>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</si>
  <si>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</si>
  <si>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</si>
  <si>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Finan. Dispuesto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</si>
  <si>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</si>
  <si>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</si>
  <si>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</si>
  <si>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</si>
  <si>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</si>
  <si>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</si>
  <si>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</si>
  <si>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</si>
  <si>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</si>
  <si>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</si>
  <si>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</si>
  <si>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</si>
  <si>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</si>
  <si>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</si>
  <si>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</si>
  <si>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</si>
  <si>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</si>
  <si>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</si>
  <si>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</si>
  <si>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</si>
  <si>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</si>
  <si>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</si>
  <si>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</si>
  <si>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</si>
  <si>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</si>
  <si>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</si>
  <si>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</si>
  <si>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</si>
  <si>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</si>
  <si>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</si>
  <si>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</si>
  <si>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</si>
  <si>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</si>
  <si>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</si>
  <si>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</si>
  <si>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</si>
  <si>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</si>
  <si>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</si>
  <si>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</si>
  <si>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</si>
  <si>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</si>
  <si>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</si>
  <si>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</si>
  <si>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</si>
  <si>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</si>
  <si>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</si>
  <si>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</si>
  <si>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</si>
  <si>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</si>
  <si>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</si>
  <si>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</si>
  <si>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</si>
  <si>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</si>
  <si>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</si>
  <si>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</si>
  <si>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</si>
  <si>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</si>
  <si>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</si>
  <si>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</si>
  <si>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</si>
  <si>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</si>
  <si>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</si>
  <si>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</si>
  <si>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</si>
  <si>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</si>
  <si>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</si>
  <si>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</si>
  <si>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</si>
  <si>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</si>
  <si>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</si>
  <si>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</si>
  <si>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</si>
  <si>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</si>
  <si>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</si>
  <si>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</si>
  <si>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</si>
  <si>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</si>
  <si>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</si>
  <si>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</si>
  <si>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</si>
  <si>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</si>
  <si>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</si>
  <si>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</si>
  <si>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</si>
  <si>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</si>
  <si>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</si>
  <si>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</si>
  <si>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</si>
  <si>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</si>
  <si>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</si>
  <si>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</si>
  <si>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</si>
  <si>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</si>
  <si>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</si>
  <si>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</si>
  <si>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</si>
  <si>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</si>
  <si>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</si>
  <si>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</si>
  <si>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</si>
  <si>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</si>
  <si>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</si>
  <si>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</si>
  <si>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</si>
  <si>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</si>
  <si>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</si>
  <si>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</si>
  <si>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</si>
  <si>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</si>
  <si>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</si>
  <si>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</si>
  <si>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</si>
  <si>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</si>
  <si>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</si>
  <si>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</si>
  <si>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</si>
  <si>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</si>
  <si>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</si>
  <si>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</si>
  <si>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</si>
  <si>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</si>
  <si>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</si>
  <si>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</si>
  <si>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</si>
  <si>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</si>
  <si>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</si>
  <si>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</si>
  <si>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</si>
  <si>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</si>
  <si>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</si>
  <si>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</si>
  <si>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</si>
  <si>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</si>
  <si>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</si>
  <si>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</si>
  <si>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</si>
  <si>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</si>
  <si>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</si>
  <si>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</si>
  <si>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</si>
  <si>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</si>
  <si>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</si>
  <si>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</si>
  <si>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</si>
  <si>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</si>
  <si>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</si>
  <si>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</si>
  <si>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</si>
  <si>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</si>
  <si>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</si>
  <si>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</si>
  <si>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</si>
  <si>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</si>
  <si>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</si>
  <si>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</si>
  <si>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</si>
  <si>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</si>
  <si>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</si>
  <si>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</si>
  <si>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</si>
  <si>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</si>
  <si>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</si>
  <si>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</si>
  <si>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</si>
  <si>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</si>
  <si>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</si>
  <si>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</si>
  <si>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</si>
  <si>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</si>
  <si>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</si>
  <si>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</si>
  <si>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</si>
  <si>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</si>
  <si>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</si>
  <si>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</si>
  <si>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</si>
  <si>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</si>
  <si>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</si>
  <si>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</si>
  <si>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</si>
  <si>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</si>
  <si>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</si>
  <si>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</si>
  <si>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</si>
  <si>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</si>
  <si>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</si>
  <si>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</si>
  <si>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</si>
  <si>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</si>
  <si>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</si>
  <si>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</si>
  <si>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</si>
  <si>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</si>
  <si>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</si>
  <si>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</si>
  <si>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</si>
  <si>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</si>
  <si>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</si>
  <si>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</si>
  <si>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</si>
  <si>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</si>
  <si>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</si>
  <si>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</si>
  <si>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</si>
  <si>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</si>
  <si>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</si>
  <si>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</si>
  <si>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</si>
  <si>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</si>
  <si>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</si>
  <si>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</si>
  <si>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</si>
  <si>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</si>
  <si>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</si>
  <si>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</si>
  <si>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</si>
  <si>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</si>
  <si>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</si>
  <si>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</si>
  <si>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</si>
  <si>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</si>
  <si>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</si>
  <si>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</si>
  <si>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</si>
  <si>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</si>
  <si>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</si>
  <si>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</si>
  <si>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</si>
  <si>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</si>
  <si>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</si>
  <si>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</si>
  <si>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</si>
  <si>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</si>
  <si>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</si>
  <si>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</si>
  <si>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</si>
  <si>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</si>
  <si>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</si>
  <si>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</si>
  <si>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</si>
  <si>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</si>
  <si>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</si>
  <si>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</si>
  <si>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</si>
  <si>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</si>
  <si>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</si>
  <si>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</si>
  <si>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</si>
  <si>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</si>
  <si>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</si>
  <si>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</si>
  <si>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</si>
  <si>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</si>
  <si>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</si>
  <si>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</si>
  <si>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</si>
  <si>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</si>
  <si>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</si>
  <si>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</si>
  <si>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</si>
  <si>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</si>
  <si>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</si>
  <si>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</si>
  <si>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</si>
  <si>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</si>
  <si>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</si>
  <si>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</si>
  <si>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</si>
  <si>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</si>
  <si>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</si>
  <si>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</si>
  <si>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</si>
  <si>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</si>
  <si>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</si>
  <si>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</si>
  <si>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</si>
  <si>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</si>
  <si>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MULTIVA INVERSION 02687320 PRINCIPAL</t>
  </si>
  <si>
    <t>MULTIVA INVERSION 02687320 INGRESOS</t>
  </si>
  <si>
    <t>Varias</t>
  </si>
  <si>
    <t>BBVA Bancomer</t>
  </si>
  <si>
    <t>HSBC</t>
  </si>
  <si>
    <t>Banregio</t>
  </si>
  <si>
    <t>Banco del bajío</t>
  </si>
  <si>
    <t>1114    INVERSIONES TEMPORALES (HASTA 3 MESES)</t>
  </si>
  <si>
    <t>No aplica</t>
  </si>
  <si>
    <t>SUELDOS PAGADOS POR ANTICIPADO</t>
  </si>
  <si>
    <t>PRESTAMOS A PLAZO FIJO</t>
  </si>
  <si>
    <t>DIFERENCIA EN DECLARACION ANUAL ISPT</t>
  </si>
  <si>
    <t>DIVERSAS</t>
  </si>
  <si>
    <t>CUENTAS POR COBRAR A</t>
  </si>
  <si>
    <t>PLAN DE PERMANENCIA</t>
  </si>
  <si>
    <t>BECARIOS PROMEP</t>
  </si>
  <si>
    <t>RED MEDICA</t>
  </si>
  <si>
    <t>OTRAS CUENTAS POR CO</t>
  </si>
  <si>
    <t>112200000101</t>
  </si>
  <si>
    <t>112200000103</t>
  </si>
  <si>
    <t>PRÉSTAMOS A PLAZO</t>
  </si>
  <si>
    <t>112200000108</t>
  </si>
  <si>
    <t>PRÉSTAMO PARA UNIFORMACION</t>
  </si>
  <si>
    <t>112200000109</t>
  </si>
  <si>
    <t>DIFERENCIA EN DECLARACION ISPT</t>
  </si>
  <si>
    <t>112200000110</t>
  </si>
  <si>
    <t>112200000111</t>
  </si>
  <si>
    <t>CUENTAS POR COBRAR A EMPLEADOS CON LICENCIA</t>
  </si>
  <si>
    <t>112200000119</t>
  </si>
  <si>
    <t>112200000120</t>
  </si>
  <si>
    <t>112200000201</t>
  </si>
  <si>
    <t>PRESTAMOS ALUMNOS</t>
  </si>
  <si>
    <t>112200000301</t>
  </si>
  <si>
    <t>CUENTAS POR COBRAR FONDO DE OPERACIÓN GENERICO</t>
  </si>
  <si>
    <t>112200000104</t>
  </si>
  <si>
    <t>PRÉSTAMO TERRENO Y/O CONSTRUCCION VIVIENDAS ASTAUG</t>
  </si>
  <si>
    <t>112200000105</t>
  </si>
  <si>
    <t>PRÉSTAMOS A CORTO PLAZO ASTAUG</t>
  </si>
  <si>
    <t>112200000107</t>
  </si>
  <si>
    <t>CREDITO EN LLANTAS</t>
  </si>
  <si>
    <t>112200000115</t>
  </si>
  <si>
    <t>112200000302</t>
  </si>
  <si>
    <t>CUENTAS POR COBRAR FONDO DE OPERACIÓN ESPECIFICA</t>
  </si>
  <si>
    <t>112200000304</t>
  </si>
  <si>
    <t>CUENTAS POR COBRAR FONDO DE ACTIVOS FIJOS</t>
  </si>
  <si>
    <t>112200000305</t>
  </si>
  <si>
    <t>CUENTAS POR COBRAR FONDO DE RESERVA</t>
  </si>
  <si>
    <t>DEUDORES DIVERSOS PO</t>
  </si>
  <si>
    <t>GASTOS POR COMPROBAR</t>
  </si>
  <si>
    <t>RESPONSIVAS</t>
  </si>
  <si>
    <t>SUBSIDIO AL EMPLEO</t>
  </si>
  <si>
    <t>DEUDORES DIVERSOS CORTO PLAZO</t>
  </si>
  <si>
    <t>IVA ACREDITABLE</t>
  </si>
  <si>
    <t>ANTICIPO A PROVEEDOR</t>
  </si>
  <si>
    <t>MATERIALES Y UTILES DE OFICINA</t>
  </si>
  <si>
    <t>EQUIPOS MENORES DE OFICINA</t>
  </si>
  <si>
    <t>EQUIPOS MENORES DE T</t>
  </si>
  <si>
    <t>MATERIAL DE LIMPIEZA</t>
  </si>
  <si>
    <t>MATERIALES Y UTILES DE ENSEÑANZA</t>
  </si>
  <si>
    <t>PRODUCTOS ALIMENTICI</t>
  </si>
  <si>
    <t>MATERIAL ELECTRICO Y ELECTRONICO</t>
  </si>
  <si>
    <t>ESTRUCTURAS Y MANUFACTURAS</t>
  </si>
  <si>
    <t>MATERIALES DIVERSOS</t>
  </si>
  <si>
    <t>HERRAMIENTAS MENORES</t>
  </si>
  <si>
    <t>REFACCIONES Y ACCESO</t>
  </si>
  <si>
    <t>Promedios</t>
  </si>
  <si>
    <t>TERCEROS</t>
  </si>
  <si>
    <t>SEGURO CONTRA ACCIDENTES</t>
  </si>
  <si>
    <t>ADMINISTRAR LOS RECURSOS ASIGNADOS A LA UNIVERSIDAD DE GUANAJUATO EN CADA UNO DE LOS CONVENIOS</t>
  </si>
  <si>
    <t>FAM</t>
  </si>
  <si>
    <t>FOBECA</t>
  </si>
  <si>
    <t>PFCE 2016</t>
  </si>
  <si>
    <t>1214300002</t>
  </si>
  <si>
    <t>CAPITAL CONTABLE EST</t>
  </si>
  <si>
    <t>SOCIO MAYORITARIO</t>
  </si>
  <si>
    <t>GUALDRA, SA DE CV</t>
  </si>
  <si>
    <t>1214300001</t>
  </si>
  <si>
    <t>CAPITAL CONTABLE GUALDRA</t>
  </si>
  <si>
    <t>SOCIO MINORITARIO</t>
  </si>
  <si>
    <t xml:space="preserve">ESTACIONAMIENTO LAS HUERTAS SA DE CV </t>
  </si>
  <si>
    <t>TERRENOS</t>
  </si>
  <si>
    <t>VIVIENDAS</t>
  </si>
  <si>
    <t>EDIFICIOS NO HABITACIONALES</t>
  </si>
  <si>
    <t>INFRAESTRUCTURA ELÉCTRICA</t>
  </si>
  <si>
    <t>EDIFICACIÓN NO HABITACIONAL</t>
  </si>
  <si>
    <t>INSTALACIONES Y EQUI</t>
  </si>
  <si>
    <t>ITRABAJOS DE ACABADO</t>
  </si>
  <si>
    <t>MUEBLES DE OFICINA Y ESTANTERIA</t>
  </si>
  <si>
    <t>MUEBLES DE OFICINA Y ESTANTERÍA</t>
  </si>
  <si>
    <t>MUEBLES, EXCEPTO DE</t>
  </si>
  <si>
    <t>"MUEBLES, EXCEPTO DE</t>
  </si>
  <si>
    <t>EQUIPO DE CoMPUTO Y</t>
  </si>
  <si>
    <t>COMPUTADORAS Y EQUIPO PERIFÉRICO</t>
  </si>
  <si>
    <t>MEDIOS MAGNÉTICOS Y ÓPTICOS</t>
  </si>
  <si>
    <t>OTROS MOBILIARIOS Y</t>
  </si>
  <si>
    <t>EQUIPO DE AUDIO Y DE VIDEO</t>
  </si>
  <si>
    <t>APARATOS DEPORTIVOS</t>
  </si>
  <si>
    <t>CAMARAS FOTOGRATICAS Y DE VIDEO</t>
  </si>
  <si>
    <t>CÁMARAS FOTOGRÁTICAS Y DE VIDEO</t>
  </si>
  <si>
    <t>OTRO MOBILIARIO Y EQ</t>
  </si>
  <si>
    <t>EQUIPO PARA USO MeDI</t>
  </si>
  <si>
    <t>EQUIPO PARA USO MÉDI</t>
  </si>
  <si>
    <t>INSTRUMENTAL MEDICO</t>
  </si>
  <si>
    <t>EQUIPO DE TRANSPORTE</t>
  </si>
  <si>
    <t>EQUIPO AEROESPACIAL</t>
  </si>
  <si>
    <t>MAQUINARIA Y EQUIPO AGROPECUARIO</t>
  </si>
  <si>
    <t>MAQUINARIA Y EQUIPO INDUSTRIAL</t>
  </si>
  <si>
    <t>MAQUINARIA Y EQUIPO DE CONSTRUCCCION</t>
  </si>
  <si>
    <t>MAQUINARIA Y EQUIPO DE CONSTRUCCCIÓN</t>
  </si>
  <si>
    <t>SISTEMAS DE AIRE ACO</t>
  </si>
  <si>
    <t>EQUIPO DE COMUNICACI</t>
  </si>
  <si>
    <t>ACCESORIOS DE ILUMINACION</t>
  </si>
  <si>
    <t>EQUIPOS DE GENERACIO</t>
  </si>
  <si>
    <t>EQUIPOS DE GENERACIÓ</t>
  </si>
  <si>
    <t>HERRAMIENTAS Y MAQUINAS -HERRAMIENTA</t>
  </si>
  <si>
    <t>HERRAMIENTAS Y MÁQUINAS -HERRAMIENTA</t>
  </si>
  <si>
    <t>OTROS EQUIPOS</t>
  </si>
  <si>
    <t>LIBROS, REVISTAS Y O</t>
  </si>
  <si>
    <t>ESPECIES MENORES Y DE ZOOLOGICO</t>
  </si>
  <si>
    <t>ARBOLES Y PLANTAS</t>
  </si>
  <si>
    <t>DEPRECIACIoN EDIFICI</t>
  </si>
  <si>
    <t>1262758910</t>
  </si>
  <si>
    <t>DEPRECIACIÓN ACUMULA</t>
  </si>
  <si>
    <t>DEPRECIACIoN MUEBLES</t>
  </si>
  <si>
    <t>DEPRECIACIoN EQUIPO</t>
  </si>
  <si>
    <t>DEPRECIACIoN OTROS M</t>
  </si>
  <si>
    <t>DEPRECIACION APARATOS DEPORTIVOS</t>
  </si>
  <si>
    <t>DEPRECIACIoN CAMARAS</t>
  </si>
  <si>
    <t>DEPRECIACIoN OTRO MO</t>
  </si>
  <si>
    <t>DEPRECIACION INSTRUMENTAL MEDICO</t>
  </si>
  <si>
    <t>DEPRECIACION AUTOMOVILES Y CAMIONES</t>
  </si>
  <si>
    <t>DEPRECIACION CARROCERIAS Y REMOLQUES</t>
  </si>
  <si>
    <t>DEPRECIACION EMBARCACIONES</t>
  </si>
  <si>
    <t>DEPRECIACIoN OTRO EQ</t>
  </si>
  <si>
    <t>DEPRECIACIoN MAQUINA</t>
  </si>
  <si>
    <t>DEPRECIACIoN SISTEMA</t>
  </si>
  <si>
    <t>DEPRECIACION EQUIPO DE ILUMINACION</t>
  </si>
  <si>
    <t>DEPRECIACIoN HERRAMI</t>
  </si>
  <si>
    <t>DEPRECIACION OTROS EQUIPOS</t>
  </si>
  <si>
    <t>DEPRECIACIoN OTROS B</t>
  </si>
  <si>
    <t>1264757710</t>
  </si>
  <si>
    <t>DETERIORO ESPECIES M</t>
  </si>
  <si>
    <t>SOFTWARE</t>
  </si>
  <si>
    <t>PATENTES</t>
  </si>
  <si>
    <t>LICENCIAS INFORMaTIC</t>
  </si>
  <si>
    <t>LICENCIAS INFORMÁTIC</t>
  </si>
  <si>
    <t>OTROS ACTIVOS INTANGIBLES</t>
  </si>
  <si>
    <t>DEPOSITOS EN GARANTIA</t>
  </si>
  <si>
    <t>Servicios personales por pagar a corto plazo</t>
  </si>
  <si>
    <t>Proveedores por pagar a corto plazo</t>
  </si>
  <si>
    <t>Transferencias otorgadas por pagar a corto plazo</t>
  </si>
  <si>
    <t>Retenciones y contribuciones por pagar a corto plazo</t>
  </si>
  <si>
    <t>DOCUMENTOS POR PAGAR</t>
  </si>
  <si>
    <t>OTROS DOCUMENTOS POR PAGAR</t>
  </si>
  <si>
    <t>FONDO PARA ESTU EN R</t>
  </si>
  <si>
    <t>ASOCIACIONES SINDICALES</t>
  </si>
  <si>
    <t>CUOTAS ASPAAUG EXTRAORDINARIA</t>
  </si>
  <si>
    <t>OTROS PASIVOS</t>
  </si>
  <si>
    <t>FONDO DE AHORRO EMPLEADOS</t>
  </si>
  <si>
    <t>CUENTA PUENTE REGISTRO DE NOMINA</t>
  </si>
  <si>
    <t>DEPOSITOS POR IDENTIFICAR</t>
  </si>
  <si>
    <t>CHEQUES DEPURADOS EN CONCILIACIONES</t>
  </si>
  <si>
    <t>JUBILADOS Y PENSIONES</t>
  </si>
  <si>
    <t>PENSIÓN ALIMENTICIA</t>
  </si>
  <si>
    <t>DIRECCION FINANCIERA</t>
  </si>
  <si>
    <t>ACREEDORES DIVERSOS</t>
  </si>
  <si>
    <t>OTRAS CUENTAS POR PAGAR TESORERIA</t>
  </si>
  <si>
    <t>APORTACIONES RED MÉDICA</t>
  </si>
  <si>
    <t>RENTAS</t>
  </si>
  <si>
    <t>REGALIAS</t>
  </si>
  <si>
    <t>RENDIMIENTOS FINANCIEROS</t>
  </si>
  <si>
    <t>LICENCIATURA</t>
  </si>
  <si>
    <t>ESPECIALIDADES</t>
  </si>
  <si>
    <t>MAESTRIA</t>
  </si>
  <si>
    <t>DOCTORADO</t>
  </si>
  <si>
    <t>CURSO</t>
  </si>
  <si>
    <t>DIPLOMADO</t>
  </si>
  <si>
    <t>TALLER</t>
  </si>
  <si>
    <t>PROPEDEUTICO</t>
  </si>
  <si>
    <t>CONGRESO</t>
  </si>
  <si>
    <t>BACHILLERATO</t>
  </si>
  <si>
    <t>CUOTAS POR INSCRIPCI</t>
  </si>
  <si>
    <t>MATERIAS LIBRES</t>
  </si>
  <si>
    <t>EXAMEN DE ADMISION</t>
  </si>
  <si>
    <t>EXAMEN DE SEGUNDA Y</t>
  </si>
  <si>
    <t>EXAMEN DE RECONOCIMI</t>
  </si>
  <si>
    <t>EXAMEN PSICOMETRICO</t>
  </si>
  <si>
    <t>EXAMEN A TITULO DE S</t>
  </si>
  <si>
    <t>CERTIFICADOS</t>
  </si>
  <si>
    <t>TITULOS (TRAMITACION)</t>
  </si>
  <si>
    <t>CONSTANCIAS</t>
  </si>
  <si>
    <t>CONSTANCIA DE SERVIC</t>
  </si>
  <si>
    <t>CARTA DE PASANTE</t>
  </si>
  <si>
    <t>OTROS DOCUMENTOS</t>
  </si>
  <si>
    <t>INGRESOS INCORPORADAS</t>
  </si>
  <si>
    <t>LEGALIZACIONES</t>
  </si>
  <si>
    <t>REVALIDACION DE ESTUDIOS</t>
  </si>
  <si>
    <t>REVALIDACION DE ESTUDIOS EXTRANJEROS</t>
  </si>
  <si>
    <t>INTERCAMBIO ACADEMICO ALUMNOS</t>
  </si>
  <si>
    <t>REPOSICION DE CREDENCIAL</t>
  </si>
  <si>
    <t>EXTEMPORANEIDAD DE S</t>
  </si>
  <si>
    <t>EXTEMPORANEIDAD EN E</t>
  </si>
  <si>
    <t>REPOSICION DE CONSTA</t>
  </si>
  <si>
    <t>SANCIONES</t>
  </si>
  <si>
    <t>DONATIVOS</t>
  </si>
  <si>
    <t>CUOTAS DE RECUPERACI</t>
  </si>
  <si>
    <t>LIBROS</t>
  </si>
  <si>
    <t>MANUALES</t>
  </si>
  <si>
    <t>MATERIAL DIDACTICO</t>
  </si>
  <si>
    <t>RECICLAJE</t>
  </si>
  <si>
    <t>SERVICIOS BIBLIOTECARIOS</t>
  </si>
  <si>
    <t>CAPACITACION</t>
  </si>
  <si>
    <t>SERVICIOS MEDICOS</t>
  </si>
  <si>
    <t>SERVICIOS DE LABORATORIO</t>
  </si>
  <si>
    <t>APOYO TECNICO</t>
  </si>
  <si>
    <t>ASESORIA</t>
  </si>
  <si>
    <t>ESTUDIOS</t>
  </si>
  <si>
    <t>SERVICIO DE FOTOCOPI</t>
  </si>
  <si>
    <t>SERVICIO POR LIBRERIAS</t>
  </si>
  <si>
    <t>CONVENIOS PARA SERVICIOS PERSONALES</t>
  </si>
  <si>
    <t>CONV MATERIALES Y SU</t>
  </si>
  <si>
    <t>CONVENIOS PARA SERVICIOS BÁSICOS</t>
  </si>
  <si>
    <t>CONV ASIGNACIONES,SU</t>
  </si>
  <si>
    <t>CONV INVERSIONES FIN</t>
  </si>
  <si>
    <t>CONV INVERS PUBLICA</t>
  </si>
  <si>
    <t>APOYO FEDERAL EXTRAORDINARIO</t>
  </si>
  <si>
    <t>PFCE</t>
  </si>
  <si>
    <t>CONACYT</t>
  </si>
  <si>
    <t>SICES</t>
  </si>
  <si>
    <t>SEP</t>
  </si>
  <si>
    <t>OTROS CONVENIOS</t>
  </si>
  <si>
    <t>INGRESOS POR SANCION</t>
  </si>
  <si>
    <t>DIFERENCIAS POR REDONDEO</t>
  </si>
  <si>
    <t>SUELDOS BASE</t>
  </si>
  <si>
    <t>HONORARIOS</t>
  </si>
  <si>
    <t>HONORARIOS ASIMILADOS</t>
  </si>
  <si>
    <t>PRIMA POR AÑOS DE SE</t>
  </si>
  <si>
    <t>PRIMA VACACIONAL</t>
  </si>
  <si>
    <t>PRIMA DOMINICAL</t>
  </si>
  <si>
    <t>GRATIFICACIÓN DE FIN DE AÑO</t>
  </si>
  <si>
    <t>REMUNERACIONES POR H</t>
  </si>
  <si>
    <t>COMPENSACIONES POR S</t>
  </si>
  <si>
    <t>COMPENSACIONES POR SERVICIOS</t>
  </si>
  <si>
    <t>APORTACIONES AL ISSEG</t>
  </si>
  <si>
    <t>HONORARIOS MÉDICOS</t>
  </si>
  <si>
    <t>GASTOS DE FARMACIA</t>
  </si>
  <si>
    <t>GASTOS HOSPITALARIOS</t>
  </si>
  <si>
    <t>GASTOS DE SERVICIOS DE APOYO</t>
  </si>
  <si>
    <t>OTROS GASTOS RED MEDICA</t>
  </si>
  <si>
    <t>CUOTAS PARA EL FONDO DE AHORRO</t>
  </si>
  <si>
    <t>INDEMNIZACIONES POR</t>
  </si>
  <si>
    <t>PRESTACIONES DE RETIRO</t>
  </si>
  <si>
    <t>PRESTACIONES ESTABLE</t>
  </si>
  <si>
    <t>OTRAS PRESTACIONES</t>
  </si>
  <si>
    <t>ESTÍMULOS POR PRODUC</t>
  </si>
  <si>
    <t>ESTÍMULOS AL PERSONAL OPERATIVO</t>
  </si>
  <si>
    <t>MATERIALES Y ÚTILES DE OFICINA</t>
  </si>
  <si>
    <t>MATERIALES Y ÚTILES</t>
  </si>
  <si>
    <t>MATERIAL ESTADÍSTICO Y GEOGRÁFICO</t>
  </si>
  <si>
    <t>MATERIAL IMPRESO E I</t>
  </si>
  <si>
    <t>MATERIALES Y ÚTILES DE ENSEÑANZA</t>
  </si>
  <si>
    <t>MATERIALES PARA EL R</t>
  </si>
  <si>
    <t>PRODUCTOS ALIMENTICIOS PARA ANIMALES</t>
  </si>
  <si>
    <t>UTENSILIOS PARA EL S</t>
  </si>
  <si>
    <t>MATERIALES DE CONSTR</t>
  </si>
  <si>
    <t>MATERIALES DE CONSTRUCCIÓN DE MADERA</t>
  </si>
  <si>
    <t>MATERIALES DE CONSTRUCCIÓN DE VIDRIO</t>
  </si>
  <si>
    <t>MATERIAL ELÉCTRICO Y ELECTRÓNICO</t>
  </si>
  <si>
    <t>ART METÁLICOS CONSTR</t>
  </si>
  <si>
    <t>MATERIALES COMPLEMENTARIOS</t>
  </si>
  <si>
    <t>SUSTANCIAS QUÍMICAS</t>
  </si>
  <si>
    <t>FERTILIZANTES Y ABONOS</t>
  </si>
  <si>
    <t>PLAGUICIDAS Y PESTICIDAS</t>
  </si>
  <si>
    <t>MEDICINAS Y PRODUCTOS FARMACÉUTICOS</t>
  </si>
  <si>
    <t>"MATERIALES, ACCESOR</t>
  </si>
  <si>
    <t>"FIBRAS SINTÉTICAS,</t>
  </si>
  <si>
    <t>OTROS PRODUCTOS QUÍMICOS</t>
  </si>
  <si>
    <t>COMBUSTIBLES, LUBRIC</t>
  </si>
  <si>
    <t>"COMBUSTIBLES, LUBRI</t>
  </si>
  <si>
    <t>VESTUARIO Y UNIFORMES</t>
  </si>
  <si>
    <t>PRENDAS DE SEGURIDAD</t>
  </si>
  <si>
    <t>PRENDAS DE PROTECCIÓN PERSONAL</t>
  </si>
  <si>
    <t>ARTÍCULOS DEPORTIVOS</t>
  </si>
  <si>
    <t>PRODUCTOS TEXTILES</t>
  </si>
  <si>
    <t>BLANCOS Y OTROS PROD</t>
  </si>
  <si>
    <t>SERVICIO DE ENERGÍA ELÉCTRICA</t>
  </si>
  <si>
    <t>SERVICIO DE GAS</t>
  </si>
  <si>
    <t>SERVICIO DE AGUA</t>
  </si>
  <si>
    <t>SERVICIO TELEFONÍA TRADICIONAL</t>
  </si>
  <si>
    <t>SERVICIO TELEFONÍA CELULAR</t>
  </si>
  <si>
    <t>SERVICIOS DE TELECOM</t>
  </si>
  <si>
    <t>SERVICIOS DE ACCESO DE INTERNET</t>
  </si>
  <si>
    <t>SERVICIOS DE REDES</t>
  </si>
  <si>
    <t>SERVICIOS DE PROCESA</t>
  </si>
  <si>
    <t>SERVICIO POSTAL</t>
  </si>
  <si>
    <t>SERVICIOS INTEGRALES</t>
  </si>
  <si>
    <t>ARRENDAMIENTO DE EDIFICIOS Y LOCALES</t>
  </si>
  <si>
    <t>ARRENDAMIENTO DE MOB</t>
  </si>
  <si>
    <t>ARRENDAMIENTO DE EQU</t>
  </si>
  <si>
    <t>ARRENDAMIENTO DE VEH</t>
  </si>
  <si>
    <t>ARRENDAMIENTO DE MAQUINARIA Y EQUIPO</t>
  </si>
  <si>
    <t>ARRENDAMIENTO DE ACTIVOS INTANGIBLES</t>
  </si>
  <si>
    <t>OTROS ARRENDAMIENTOS</t>
  </si>
  <si>
    <t>SERVICIOS LEGALES</t>
  </si>
  <si>
    <t>OTROS SERVICIOS RELACIONADOS</t>
  </si>
  <si>
    <t>SERVICIOS DE DISEÑO</t>
  </si>
  <si>
    <t>SERVICIOS DE CONSULT</t>
  </si>
  <si>
    <t>SERVICIOS DE PROCESO</t>
  </si>
  <si>
    <t>SERVICIOS DE CAPACITACIÓN</t>
  </si>
  <si>
    <t>SERVICIOS DE INVESTI</t>
  </si>
  <si>
    <t>IMPRESION DE DOCUMENTOS OFICIALES</t>
  </si>
  <si>
    <t>SERVICIOS DE IMPRESIÓN</t>
  </si>
  <si>
    <t>SERVICIOS DE FOTOCOPIADO</t>
  </si>
  <si>
    <t>SERVICIOS DE APOYO ADMINISTRATIVO</t>
  </si>
  <si>
    <t>SERVICIOS DE PROTECCIÓN Y SEGURIDAD</t>
  </si>
  <si>
    <t>SERVICIOS DE VIGILANCIA</t>
  </si>
  <si>
    <t>SERVICIOS PROFESIONA</t>
  </si>
  <si>
    <t>SERVICIOS FINANCIEROS Y BANCARIOS</t>
  </si>
  <si>
    <t>SEGUROS DE RESPONSAB</t>
  </si>
  <si>
    <t>SEGURO DE BIENES PATRIMONIALES</t>
  </si>
  <si>
    <t>FLETES Y MANIOBRAS</t>
  </si>
  <si>
    <t>CONSERVACIÓN Y MANTE</t>
  </si>
  <si>
    <t>ADAPTACIÓN DE INMUEBLES</t>
  </si>
  <si>
    <t>NSTALACIÓN, REPARA</t>
  </si>
  <si>
    <t>INSTALACIÓN, REPARA</t>
  </si>
  <si>
    <t>MANTENIMIENTO Y CONS</t>
  </si>
  <si>
    <t>REPARACION Y MANTENI</t>
  </si>
  <si>
    <t>SERVICIOS DE LIMPIEZ</t>
  </si>
  <si>
    <t>SERVICIOS DE JARDINERÍA Y FUMIGACIÓN</t>
  </si>
  <si>
    <t>DIFUSIÓN E INFORMACI</t>
  </si>
  <si>
    <t>IMPRESIÓN Y ELABORAC</t>
  </si>
  <si>
    <t>PUBLIC NO CAMPAÑAS</t>
  </si>
  <si>
    <t>PROMOCIÓN PARA LA VE</t>
  </si>
  <si>
    <t>SERVICIOS DE CREATIV</t>
  </si>
  <si>
    <t>SERVICIOS DE REVELADO DE FOTOGRAFÍAS</t>
  </si>
  <si>
    <t>SERVICIOS DE LA INDU</t>
  </si>
  <si>
    <t>SERVICIO DE CREACIÓN</t>
  </si>
  <si>
    <t>PASAJES AÉREOS NACIO</t>
  </si>
  <si>
    <t>PASAJES AÉREOS INTER</t>
  </si>
  <si>
    <t>PASAJES TERRESTRES N</t>
  </si>
  <si>
    <t>PASAJES TERRESTRES I</t>
  </si>
  <si>
    <t>TRANSPORTE EN VEHÍCU</t>
  </si>
  <si>
    <t>VIÁTICOS NACIONALES</t>
  </si>
  <si>
    <t>ALIMENTOS EN EL PAÍS</t>
  </si>
  <si>
    <t>HOSPEDAJE EN EL PAÍS</t>
  </si>
  <si>
    <t>TRABAJO DE CAMPO</t>
  </si>
  <si>
    <t>VIÁTICOS EN EL EXTRA</t>
  </si>
  <si>
    <t>ALIMENTOS EN EL EXTR</t>
  </si>
  <si>
    <t>HOSPEDAJE EN COMISIO</t>
  </si>
  <si>
    <t>OTROS SERVICIOS DE T</t>
  </si>
  <si>
    <t>GASTOS DE CEREMONIAL</t>
  </si>
  <si>
    <t>GASTOS DE ORDEN SOCIAL Y CULTURAL</t>
  </si>
  <si>
    <t>CONGRESOS Y CONVENCIONES</t>
  </si>
  <si>
    <t>EXPOSICIONES</t>
  </si>
  <si>
    <t>OTROS IMPUESTOS Y DERECHOS</t>
  </si>
  <si>
    <t>IMPUESTOS Y DERECHOS DE IMPORTACIÓN</t>
  </si>
  <si>
    <t>OTROS GASTOS POR RESPONSABILIDADES</t>
  </si>
  <si>
    <t>IMPUESTO SOBRE NÓMINAS</t>
  </si>
  <si>
    <t>OTROS SERVICIOS GENERALES</t>
  </si>
  <si>
    <t>PREMIOS, ESTÍMULOS,</t>
  </si>
  <si>
    <t>BECAS</t>
  </si>
  <si>
    <t>AYUDAS SOCIALES A IN</t>
  </si>
  <si>
    <t>AYUDAS SOCIALES A AC</t>
  </si>
  <si>
    <t>PENSIONES</t>
  </si>
  <si>
    <t>JUBILACIONES</t>
  </si>
  <si>
    <t>DONATIVOS A INSTITUC</t>
  </si>
  <si>
    <t>DEPRECIACION VIVIENDAS</t>
  </si>
  <si>
    <t>DEPRECIACION EDIFICI</t>
  </si>
  <si>
    <t>DEPRECIACION MUEBLES</t>
  </si>
  <si>
    <t>DEPRECIACION EQUIPO</t>
  </si>
  <si>
    <t>DEPRECIACION OTROS M</t>
  </si>
  <si>
    <t>DEPRECIACION CAMARAS</t>
  </si>
  <si>
    <t>DEPRECIACION OTRO MO</t>
  </si>
  <si>
    <t>DEPRECIACIÓN EQUIPO AEROESPACIAL</t>
  </si>
  <si>
    <t>DEPRECIACION OTRO EQ</t>
  </si>
  <si>
    <t>DEPRECIACION MAQUINA</t>
  </si>
  <si>
    <t>DEPRECIACION SISTEMA</t>
  </si>
  <si>
    <t>DEPRECIACION APARATO</t>
  </si>
  <si>
    <t>DEPRECIACION HERRAMI</t>
  </si>
  <si>
    <t>DETERIORO ARBOLES Y PLANTAS</t>
  </si>
  <si>
    <t>AMORTIZACION SOFTWARE</t>
  </si>
  <si>
    <t>3111100001</t>
  </si>
  <si>
    <t>PATRIMONIO</t>
  </si>
  <si>
    <t>REVALUO DE BIENES INMUEBLES</t>
  </si>
  <si>
    <t>RESULTADOS DE EJERCICIOS ANTERIORES</t>
  </si>
  <si>
    <t>RESULTADOS DEL EJERC</t>
  </si>
  <si>
    <t>Devoluciones de ingreso de ejercicios anteriores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</si>
  <si>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</si>
  <si>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</si>
  <si>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</si>
  <si>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</si>
  <si>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</si>
  <si>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Inversiones financieras de corto plazo</t>
  </si>
  <si>
    <t>Fideicomisos, mandatos y contratos análogos</t>
  </si>
  <si>
    <t>Secretario de Gestión y Desarrollo
Dr. Jorge Alberto Romero Hidalgo</t>
  </si>
  <si>
    <t>Director de Recursos Financieros
C.P. Pedro Rocha Montalvo</t>
  </si>
  <si>
    <t>IVA ACREDITABLE TASA 16%</t>
  </si>
  <si>
    <t>OTRAS CUENTAS POR COBRAR RH</t>
  </si>
  <si>
    <t>___________________________________</t>
  </si>
  <si>
    <t>__________________________________</t>
  </si>
  <si>
    <t>1134100001</t>
  </si>
  <si>
    <t>ANTICIPO A CONTRATISTAS</t>
  </si>
  <si>
    <t>Banamex</t>
  </si>
  <si>
    <t>PFCE 2017</t>
  </si>
  <si>
    <t>INSTRUMENTAL DE LABORATORIO</t>
  </si>
  <si>
    <t>DEPRECIACIoN LIBROS,</t>
  </si>
  <si>
    <t>INGRESOS POR SUCESIONES</t>
  </si>
  <si>
    <t>FONDOS CONCURSABLES PEF</t>
  </si>
  <si>
    <t>SEP-PADES</t>
  </si>
  <si>
    <t>PDR C 2017 PROYECTO</t>
  </si>
  <si>
    <t>CARBÓN Y SUS DERIVADOS</t>
  </si>
  <si>
    <t>ENSERES DE ESCENOGRAFÍA</t>
  </si>
  <si>
    <t>CONTRATACIÓN DE OTROS SERVICIOS</t>
  </si>
  <si>
    <t>SERVICIOS DE AUDITORÍA</t>
  </si>
  <si>
    <t>SERVICIOS FUNERARIOS</t>
  </si>
  <si>
    <t>"PENAS, MULTAS, ACCE</t>
  </si>
  <si>
    <t>PREMIOS, RECOMPENSA</t>
  </si>
  <si>
    <t>DISMINUCION DE BIENE</t>
  </si>
  <si>
    <t>RESULTADO DE EJERCIC</t>
  </si>
  <si>
    <t>SIEMBRA</t>
  </si>
  <si>
    <t>AYUDAS SOCIALES A PE</t>
  </si>
  <si>
    <t>BENEFICIOS AL RETIRO</t>
  </si>
  <si>
    <t>MATERIALES Y uTILES</t>
  </si>
  <si>
    <t>Banamex seguro vs accidentes</t>
  </si>
  <si>
    <t>Jubilaciones y pensiones</t>
  </si>
  <si>
    <t>FAM 2016</t>
  </si>
  <si>
    <t>PRODEP 2016</t>
  </si>
  <si>
    <t>FAM 2017</t>
  </si>
  <si>
    <t>CONT. 2001798-006 PRODEP 2016   </t>
  </si>
  <si>
    <t>PRODEP 2017</t>
  </si>
  <si>
    <t>FAM NMS 17</t>
  </si>
  <si>
    <t>DEPRECIACION INSTRUM</t>
  </si>
  <si>
    <t>EXAMEN DE UBICACION DE NIVEL</t>
  </si>
  <si>
    <t>SOLICITUD DE INCORPORACION</t>
  </si>
  <si>
    <t>APOYO ESTATAL EXTRAORDINARIO</t>
  </si>
  <si>
    <t>PROGRAMA DESA. PROFE</t>
  </si>
  <si>
    <t>VARIACION POR MONEDA EXTRANJERA</t>
  </si>
  <si>
    <t>ARRENDAMIENTO DE HERRAMIENTAS</t>
  </si>
  <si>
    <t>SERVICIOS ESTADÍSTICOS Y GEOGRÁFICOS</t>
  </si>
  <si>
    <t>GASTOS DE INSTALACIÓ</t>
  </si>
  <si>
    <t>DEPRECIACION EQUIPO DE LABORATORIO</t>
  </si>
  <si>
    <t>DEPRECIACION ACCESOR</t>
  </si>
  <si>
    <t>AMORTIZACION LICENCI</t>
  </si>
  <si>
    <t>DIFERENCIAS EN INVENTARIOS</t>
  </si>
  <si>
    <t>CUENTA PUENTE GASTO</t>
  </si>
  <si>
    <t>DONATIVOS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</si>
</sst>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4" fillId="0" borderId="0"/>
  </cellStyleXfs>
  <cellXfs count="490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9" fillId="0" borderId="1" xfId="0" applyFont="1" applyFill="1" applyBorder="1" applyAlignment="1"/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3" fontId="13" fillId="0" borderId="24" xfId="8" applyFont="1" applyFill="1" applyBorder="1" applyAlignment="1">
      <alignment horizontal="center" vertical="center" wrapText="1"/>
    </xf>
    <xf numFmtId="164" fontId="13" fillId="0" borderId="24" xfId="8" applyNumberFormat="1" applyFont="1" applyFill="1" applyBorder="1" applyAlignment="1">
      <alignment horizontal="center" vertical="center" wrapText="1"/>
    </xf>
    <xf numFmtId="164" fontId="13" fillId="0" borderId="22" xfId="8" applyNumberFormat="1" applyFont="1" applyFill="1" applyBorder="1" applyAlignment="1">
      <alignment horizontal="center" vertical="center" wrapText="1"/>
    </xf>
    <xf numFmtId="164" fontId="13" fillId="0" borderId="24" xfId="8" applyNumberFormat="1" applyFont="1" applyFill="1" applyBorder="1" applyAlignment="1">
      <alignment horizontal="right" wrapText="1"/>
    </xf>
    <xf numFmtId="164" fontId="13" fillId="0" borderId="28" xfId="8" applyNumberFormat="1" applyFont="1" applyFill="1" applyBorder="1" applyAlignment="1">
      <alignment horizontal="center" vertical="center" wrapText="1"/>
    </xf>
    <xf numFmtId="164" fontId="13" fillId="0" borderId="29" xfId="8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12">
    <cellStyle name="Millares" xfId="8" builtinId="3"/>
    <cellStyle name="Millares 2" xfId="1"/>
    <cellStyle name="Millares 3" xfId="9"/>
    <cellStyle name="Normal" xfId="0" builtinId="0"/>
    <cellStyle name="Normal 2" xfId="2"/>
    <cellStyle name="Normal 2 2" xfId="3"/>
    <cellStyle name="Normal 2 2 2" xfId="11"/>
    <cellStyle name="Normal 2 2 3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tabSelected="1" zoomScaleNormal="100" zoomScaleSheetLayoutView="100" workbookViewId="0">
      <pane ySplit="2" topLeftCell="A3" activePane="bottomLeft" state="frozen"/>
      <selection activeCell="A14" sqref="A14:B14"/>
      <selection pane="bottomLeft" activeCell="I28" sqref="I28"/>
    </sheetView>
  </sheetViews>
  <sheetFormatPr baseColWidth="10" defaultColWidth="12.88671875" defaultRowHeight="10.199999999999999" x14ac:dyDescent="0.2"/>
  <cols>
    <col min="1" max="1" width="14.6640625" style="2" customWidth="1"/>
    <col min="2" max="2" width="63.6640625" style="2" bestFit="1" customWidth="1"/>
    <col min="3" max="3" width="27.88671875" style="2" customWidth="1"/>
    <col min="4" max="16384" width="12.88671875" style="2"/>
  </cols>
  <sheetData>
    <row r="1" spans="1:3" ht="35.1" customHeight="1" x14ac:dyDescent="0.2">
      <c r="A1" s="458" t="s">
        <v>133</v>
      </c>
      <c r="B1" s="459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0.8" thickBot="1" x14ac:dyDescent="0.25">
      <c r="A37" s="68"/>
      <c r="B37" s="69"/>
    </row>
    <row r="39" spans="1:3" x14ac:dyDescent="0.2">
      <c r="A39" s="181" t="s">
        <v>236</v>
      </c>
      <c r="B39" s="182"/>
      <c r="C39" s="182"/>
    </row>
    <row r="40" spans="1:3" x14ac:dyDescent="0.2">
      <c r="A40" s="183"/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x14ac:dyDescent="0.2">
      <c r="A43" s="186"/>
      <c r="B43" s="184" t="s">
        <v>914</v>
      </c>
      <c r="C43" s="186" t="s">
        <v>913</v>
      </c>
    </row>
    <row r="44" spans="1:3" ht="20.399999999999999" x14ac:dyDescent="0.2">
      <c r="A44" s="186"/>
      <c r="B44" s="192" t="s">
        <v>909</v>
      </c>
      <c r="C44" s="192" t="s">
        <v>910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8" sqref="A8:H8"/>
      <selection pane="bottomLeft" activeCell="A8" sqref="A8:H8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4" width="17.6640625" style="6" customWidth="1"/>
    <col min="5" max="16384" width="11.44140625" style="6"/>
  </cols>
  <sheetData>
    <row r="2" spans="1:4" ht="15" customHeight="1" x14ac:dyDescent="0.2">
      <c r="A2" s="460" t="s">
        <v>143</v>
      </c>
      <c r="B2" s="461"/>
      <c r="C2" s="88"/>
      <c r="D2" s="88"/>
    </row>
    <row r="3" spans="1:4" ht="10.8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62" t="s">
        <v>158</v>
      </c>
      <c r="B6" s="472"/>
      <c r="C6" s="472"/>
      <c r="D6" s="473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zoomScaleNormal="100" zoomScaleSheetLayoutView="100" workbookViewId="0">
      <selection activeCell="C4" sqref="C4"/>
    </sheetView>
  </sheetViews>
  <sheetFormatPr baseColWidth="10" defaultColWidth="11.44140625" defaultRowHeight="10.199999999999999" x14ac:dyDescent="0.2"/>
  <cols>
    <col min="1" max="1" width="20.6640625" style="89" customWidth="1"/>
    <col min="2" max="2" width="24.33203125" style="89" customWidth="1"/>
    <col min="3" max="3" width="17.6640625" style="7" customWidth="1"/>
    <col min="4" max="5" width="17.6640625" style="89" customWidth="1"/>
    <col min="6" max="7" width="22.6640625" style="89" customWidth="1"/>
    <col min="8" max="16384" width="11.44140625" style="89"/>
  </cols>
  <sheetData>
    <row r="1" spans="1:7" s="256" customFormat="1" ht="11.25" customHeight="1" x14ac:dyDescent="0.3">
      <c r="A1" s="14" t="s">
        <v>43</v>
      </c>
      <c r="B1" s="14"/>
      <c r="C1" s="286"/>
      <c r="D1" s="14"/>
      <c r="E1" s="14"/>
      <c r="F1" s="14"/>
      <c r="G1" s="287"/>
    </row>
    <row r="2" spans="1:7" s="256" customFormat="1" ht="11.25" customHeight="1" x14ac:dyDescent="0.3">
      <c r="A2" s="14" t="s">
        <v>139</v>
      </c>
      <c r="B2" s="14"/>
      <c r="C2" s="286"/>
      <c r="D2" s="14"/>
      <c r="E2" s="14"/>
      <c r="F2" s="14"/>
      <c r="G2" s="14"/>
    </row>
    <row r="5" spans="1:7" ht="11.25" customHeight="1" x14ac:dyDescent="0.2">
      <c r="A5" s="217" t="s">
        <v>298</v>
      </c>
      <c r="B5" s="217"/>
      <c r="G5" s="190" t="s">
        <v>297</v>
      </c>
    </row>
    <row r="6" spans="1:7" x14ac:dyDescent="0.2">
      <c r="A6" s="284"/>
      <c r="B6" s="284"/>
      <c r="C6" s="285"/>
      <c r="D6" s="284"/>
      <c r="E6" s="284"/>
      <c r="F6" s="284"/>
      <c r="G6" s="284"/>
    </row>
    <row r="7" spans="1:7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6" t="s">
        <v>296</v>
      </c>
      <c r="F7" s="227" t="s">
        <v>295</v>
      </c>
      <c r="G7" s="227" t="s">
        <v>294</v>
      </c>
    </row>
    <row r="8" spans="1:7" ht="51" x14ac:dyDescent="0.2">
      <c r="A8" s="447">
        <v>121340001</v>
      </c>
      <c r="B8" s="447"/>
      <c r="C8" s="448">
        <v>23900422</v>
      </c>
      <c r="D8" s="449" t="s">
        <v>581</v>
      </c>
      <c r="E8" s="449"/>
      <c r="F8" s="447" t="s">
        <v>938</v>
      </c>
      <c r="G8" s="447" t="s">
        <v>583</v>
      </c>
    </row>
    <row r="9" spans="1:7" ht="51" x14ac:dyDescent="0.2">
      <c r="A9" s="447">
        <v>121340003</v>
      </c>
      <c r="B9" s="447"/>
      <c r="C9" s="448">
        <v>366150325</v>
      </c>
      <c r="D9" s="449" t="s">
        <v>581</v>
      </c>
      <c r="E9" s="449"/>
      <c r="F9" s="447" t="s">
        <v>939</v>
      </c>
      <c r="G9" s="447" t="s">
        <v>583</v>
      </c>
    </row>
    <row r="10" spans="1:7" ht="51" x14ac:dyDescent="0.2">
      <c r="A10" s="447">
        <v>121340004</v>
      </c>
      <c r="B10" s="447"/>
      <c r="C10" s="448">
        <v>50563006</v>
      </c>
      <c r="D10" s="449" t="s">
        <v>581</v>
      </c>
      <c r="E10" s="449"/>
      <c r="F10" s="447" t="s">
        <v>940</v>
      </c>
      <c r="G10" s="447" t="s">
        <v>583</v>
      </c>
    </row>
    <row r="11" spans="1:7" ht="51" x14ac:dyDescent="0.2">
      <c r="A11" s="447">
        <v>121340005</v>
      </c>
      <c r="B11" s="447"/>
      <c r="C11" s="448">
        <v>49241468</v>
      </c>
      <c r="D11" s="449" t="s">
        <v>581</v>
      </c>
      <c r="E11" s="449"/>
      <c r="F11" s="447" t="s">
        <v>941</v>
      </c>
      <c r="G11" s="447" t="s">
        <v>583</v>
      </c>
    </row>
    <row r="12" spans="1:7" ht="51" x14ac:dyDescent="0.2">
      <c r="A12" s="447">
        <v>121340013</v>
      </c>
      <c r="B12" s="447"/>
      <c r="C12" s="448">
        <v>4504016</v>
      </c>
      <c r="D12" s="449" t="s">
        <v>581</v>
      </c>
      <c r="E12" s="449"/>
      <c r="F12" s="447" t="s">
        <v>585</v>
      </c>
      <c r="G12" s="447" t="s">
        <v>583</v>
      </c>
    </row>
    <row r="13" spans="1:7" ht="51" x14ac:dyDescent="0.2">
      <c r="A13" s="447">
        <v>121340014</v>
      </c>
      <c r="B13" s="447"/>
      <c r="C13" s="448">
        <v>2857849</v>
      </c>
      <c r="D13" s="449" t="s">
        <v>581</v>
      </c>
      <c r="E13" s="449"/>
      <c r="F13" s="447" t="s">
        <v>586</v>
      </c>
      <c r="G13" s="447" t="s">
        <v>583</v>
      </c>
    </row>
    <row r="14" spans="1:7" ht="51" x14ac:dyDescent="0.2">
      <c r="A14" s="447">
        <v>121340015</v>
      </c>
      <c r="B14" s="447"/>
      <c r="C14" s="448">
        <v>7674106</v>
      </c>
      <c r="D14" s="449" t="s">
        <v>581</v>
      </c>
      <c r="E14" s="449"/>
      <c r="F14" s="447" t="s">
        <v>943</v>
      </c>
      <c r="G14" s="447" t="s">
        <v>583</v>
      </c>
    </row>
    <row r="15" spans="1:7" ht="51" x14ac:dyDescent="0.2">
      <c r="A15" s="447">
        <v>121340017</v>
      </c>
      <c r="B15" s="447"/>
      <c r="C15" s="448">
        <v>15106938</v>
      </c>
      <c r="D15" s="449" t="s">
        <v>581</v>
      </c>
      <c r="E15" s="449"/>
      <c r="F15" s="447" t="s">
        <v>918</v>
      </c>
      <c r="G15" s="447" t="s">
        <v>583</v>
      </c>
    </row>
    <row r="16" spans="1:7" ht="51" x14ac:dyDescent="0.2">
      <c r="A16" s="447">
        <v>121340018</v>
      </c>
      <c r="B16" s="447"/>
      <c r="C16" s="448">
        <v>21641028</v>
      </c>
      <c r="D16" s="449" t="s">
        <v>581</v>
      </c>
      <c r="E16" s="449"/>
      <c r="F16" s="447" t="s">
        <v>944</v>
      </c>
      <c r="G16" s="447" t="s">
        <v>583</v>
      </c>
    </row>
    <row r="17" spans="1:7" ht="51" x14ac:dyDescent="0.2">
      <c r="A17" s="447">
        <v>121340019</v>
      </c>
      <c r="B17" s="447"/>
      <c r="C17" s="448">
        <v>25191531</v>
      </c>
      <c r="D17" s="449" t="s">
        <v>581</v>
      </c>
      <c r="E17" s="449"/>
      <c r="F17" s="447" t="s">
        <v>942</v>
      </c>
      <c r="G17" s="447" t="s">
        <v>583</v>
      </c>
    </row>
    <row r="18" spans="1:7" ht="51" x14ac:dyDescent="0.2">
      <c r="A18" s="447">
        <v>121340020</v>
      </c>
      <c r="B18" s="447"/>
      <c r="C18" s="448">
        <v>607017</v>
      </c>
      <c r="D18" s="449" t="s">
        <v>581</v>
      </c>
      <c r="E18" s="449"/>
      <c r="F18" s="447" t="s">
        <v>945</v>
      </c>
      <c r="G18" s="447" t="s">
        <v>583</v>
      </c>
    </row>
    <row r="19" spans="1:7" x14ac:dyDescent="0.2">
      <c r="A19" s="450"/>
      <c r="B19" s="450" t="s">
        <v>293</v>
      </c>
      <c r="C19" s="451">
        <f>SUM(C8:C18)</f>
        <v>567437706</v>
      </c>
      <c r="D19" s="450"/>
      <c r="E19" s="450"/>
      <c r="F19" s="450"/>
      <c r="G19" s="450"/>
    </row>
  </sheetData>
  <autoFilter ref="A7:G19"/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A8" sqref="A8:H8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6" customWidth="1"/>
    <col min="6" max="7" width="20.6640625" style="6" customWidth="1"/>
    <col min="8" max="16384" width="11.44140625" style="6"/>
  </cols>
  <sheetData>
    <row r="2" spans="1:7" ht="15" customHeight="1" x14ac:dyDescent="0.2">
      <c r="A2" s="460" t="s">
        <v>143</v>
      </c>
      <c r="B2" s="461"/>
      <c r="C2" s="88"/>
      <c r="D2" s="88"/>
      <c r="E2" s="88"/>
      <c r="F2" s="88"/>
      <c r="G2" s="88"/>
    </row>
    <row r="3" spans="1:7" ht="10.8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zoomScaleSheetLayoutView="100" workbookViewId="0">
      <selection activeCell="C24" sqref="C24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5" width="17.6640625" style="89" customWidth="1"/>
    <col min="6" max="16384" width="11.44140625" style="89"/>
  </cols>
  <sheetData>
    <row r="1" spans="1:5" x14ac:dyDescent="0.2">
      <c r="A1" s="3" t="s">
        <v>43</v>
      </c>
      <c r="B1" s="3"/>
      <c r="C1" s="247"/>
      <c r="D1" s="3"/>
      <c r="E1" s="5"/>
    </row>
    <row r="2" spans="1:5" x14ac:dyDescent="0.2">
      <c r="A2" s="3" t="s">
        <v>139</v>
      </c>
      <c r="B2" s="3"/>
      <c r="C2" s="247"/>
      <c r="D2" s="3"/>
      <c r="E2" s="3"/>
    </row>
    <row r="5" spans="1:5" ht="11.25" customHeight="1" x14ac:dyDescent="0.2">
      <c r="A5" s="217" t="s">
        <v>302</v>
      </c>
      <c r="B5" s="217"/>
      <c r="E5" s="190" t="s">
        <v>301</v>
      </c>
    </row>
    <row r="6" spans="1:5" x14ac:dyDescent="0.2">
      <c r="A6" s="284"/>
      <c r="B6" s="284"/>
      <c r="C6" s="285"/>
      <c r="D6" s="284"/>
      <c r="E6" s="284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7" t="s">
        <v>300</v>
      </c>
    </row>
    <row r="8" spans="1:5" ht="11.25" customHeight="1" x14ac:dyDescent="0.2">
      <c r="A8" s="283" t="s">
        <v>587</v>
      </c>
      <c r="B8" s="283" t="s">
        <v>588</v>
      </c>
      <c r="C8" s="252">
        <v>481320</v>
      </c>
      <c r="D8" s="283" t="s">
        <v>589</v>
      </c>
      <c r="E8" s="283" t="s">
        <v>590</v>
      </c>
    </row>
    <row r="9" spans="1:5" ht="20.399999999999999" customHeight="1" x14ac:dyDescent="0.2">
      <c r="A9" s="283" t="s">
        <v>591</v>
      </c>
      <c r="B9" s="283" t="s">
        <v>592</v>
      </c>
      <c r="C9" s="252">
        <v>18036508.890000001</v>
      </c>
      <c r="D9" s="283" t="s">
        <v>593</v>
      </c>
      <c r="E9" s="283" t="s">
        <v>594</v>
      </c>
    </row>
    <row r="10" spans="1:5" ht="11.25" customHeight="1" x14ac:dyDescent="0.2">
      <c r="A10" s="283"/>
      <c r="B10" s="283"/>
      <c r="C10" s="252"/>
      <c r="D10" s="283"/>
      <c r="E10" s="283"/>
    </row>
    <row r="11" spans="1:5" x14ac:dyDescent="0.2">
      <c r="A11" s="251"/>
      <c r="B11" s="251" t="s">
        <v>299</v>
      </c>
      <c r="C11" s="250">
        <f>SUM(C8:C10)</f>
        <v>18517828.890000001</v>
      </c>
      <c r="D11" s="251"/>
      <c r="E11" s="251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8" sqref="A8:H8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6" customWidth="1"/>
    <col min="6" max="16384" width="11.44140625" style="6"/>
  </cols>
  <sheetData>
    <row r="2" spans="1:5" ht="15" customHeight="1" x14ac:dyDescent="0.2">
      <c r="A2" s="460" t="s">
        <v>143</v>
      </c>
      <c r="B2" s="461"/>
      <c r="C2" s="88"/>
      <c r="D2" s="88"/>
      <c r="E2" s="88"/>
    </row>
    <row r="3" spans="1:5" ht="10.8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opLeftCell="A111" zoomScaleNormal="100" zoomScaleSheetLayoutView="100" workbookViewId="0">
      <selection activeCell="A139" sqref="A139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5" width="17.6640625" style="7" customWidth="1"/>
    <col min="6" max="7" width="17.6640625" style="89" customWidth="1"/>
    <col min="8" max="8" width="11.88671875" style="89" customWidth="1"/>
    <col min="9" max="16384" width="11.44140625" style="89"/>
  </cols>
  <sheetData>
    <row r="1" spans="1:6" x14ac:dyDescent="0.2">
      <c r="A1" s="3" t="s">
        <v>43</v>
      </c>
      <c r="B1" s="3"/>
      <c r="C1" s="247"/>
      <c r="D1" s="247"/>
      <c r="E1" s="247"/>
      <c r="F1" s="5"/>
    </row>
    <row r="2" spans="1:6" x14ac:dyDescent="0.2">
      <c r="A2" s="3" t="s">
        <v>139</v>
      </c>
      <c r="B2" s="3"/>
      <c r="C2" s="247"/>
      <c r="D2" s="247"/>
      <c r="E2" s="247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318</v>
      </c>
      <c r="B5" s="217"/>
      <c r="C5" s="290"/>
      <c r="D5" s="290"/>
      <c r="E5" s="290"/>
      <c r="F5" s="267" t="s">
        <v>307</v>
      </c>
    </row>
    <row r="6" spans="1:6" x14ac:dyDescent="0.2">
      <c r="A6" s="293"/>
      <c r="B6" s="293"/>
      <c r="C6" s="290"/>
      <c r="D6" s="292"/>
      <c r="E6" s="292"/>
      <c r="F6" s="291"/>
    </row>
    <row r="7" spans="1:6" ht="15" customHeight="1" x14ac:dyDescent="0.2">
      <c r="A7" s="228" t="s">
        <v>45</v>
      </c>
      <c r="B7" s="227" t="s">
        <v>46</v>
      </c>
      <c r="C7" s="289" t="s">
        <v>47</v>
      </c>
      <c r="D7" s="289" t="s">
        <v>48</v>
      </c>
      <c r="E7" s="289" t="s">
        <v>49</v>
      </c>
      <c r="F7" s="288" t="s">
        <v>306</v>
      </c>
    </row>
    <row r="8" spans="1:6" x14ac:dyDescent="0.2">
      <c r="A8" s="223">
        <v>1231058110</v>
      </c>
      <c r="B8" s="223" t="s">
        <v>595</v>
      </c>
      <c r="C8" s="222">
        <v>2141647691</v>
      </c>
      <c r="D8" s="222">
        <v>2140222198</v>
      </c>
      <c r="E8" s="222">
        <f>+C8-D8</f>
        <v>1425493</v>
      </c>
      <c r="F8" s="222"/>
    </row>
    <row r="9" spans="1:6" x14ac:dyDescent="0.2">
      <c r="A9" s="223">
        <v>1232058210</v>
      </c>
      <c r="B9" s="223" t="s">
        <v>596</v>
      </c>
      <c r="C9" s="222">
        <v>6924096</v>
      </c>
      <c r="D9" s="222">
        <v>6924096</v>
      </c>
      <c r="E9" s="222">
        <f t="shared" ref="E9:E14" si="0">+C9-D9</f>
        <v>0</v>
      </c>
      <c r="F9" s="222"/>
    </row>
    <row r="10" spans="1:6" x14ac:dyDescent="0.2">
      <c r="A10" s="223">
        <v>1233058310</v>
      </c>
      <c r="B10" s="223" t="s">
        <v>597</v>
      </c>
      <c r="C10" s="222">
        <v>2275391947.1999998</v>
      </c>
      <c r="D10" s="222">
        <v>2274452002.3000002</v>
      </c>
      <c r="E10" s="222">
        <f t="shared" si="0"/>
        <v>939944.89999961853</v>
      </c>
      <c r="F10" s="222"/>
    </row>
    <row r="11" spans="1:6" x14ac:dyDescent="0.2">
      <c r="A11" s="223">
        <v>1234758910</v>
      </c>
      <c r="B11" s="223" t="s">
        <v>598</v>
      </c>
      <c r="C11" s="222">
        <v>422987486.14999998</v>
      </c>
      <c r="D11" s="222">
        <v>421587106.29000002</v>
      </c>
      <c r="E11" s="222">
        <f t="shared" si="0"/>
        <v>1400379.8599999547</v>
      </c>
      <c r="F11" s="222"/>
    </row>
    <row r="12" spans="1:6" x14ac:dyDescent="0.2">
      <c r="A12" s="223">
        <v>1236206221</v>
      </c>
      <c r="B12" s="223" t="s">
        <v>599</v>
      </c>
      <c r="C12" s="222">
        <v>576718632.39999998</v>
      </c>
      <c r="D12" s="222">
        <v>777945524.80999994</v>
      </c>
      <c r="E12" s="222">
        <f t="shared" si="0"/>
        <v>-201226892.40999997</v>
      </c>
      <c r="F12" s="222"/>
    </row>
    <row r="13" spans="1:6" x14ac:dyDescent="0.2">
      <c r="A13" s="223">
        <v>1236206271</v>
      </c>
      <c r="B13" s="223" t="s">
        <v>600</v>
      </c>
      <c r="C13" s="222">
        <v>0</v>
      </c>
      <c r="D13" s="222">
        <v>3502766.07</v>
      </c>
      <c r="E13" s="222">
        <f t="shared" si="0"/>
        <v>-3502766.07</v>
      </c>
      <c r="F13" s="222"/>
    </row>
    <row r="14" spans="1:6" x14ac:dyDescent="0.2">
      <c r="A14" s="223">
        <v>1236206291</v>
      </c>
      <c r="B14" s="223" t="s">
        <v>601</v>
      </c>
      <c r="C14" s="222">
        <v>0</v>
      </c>
      <c r="D14" s="222">
        <v>2349518.33</v>
      </c>
      <c r="E14" s="222">
        <f t="shared" si="0"/>
        <v>-2349518.33</v>
      </c>
      <c r="F14" s="222"/>
    </row>
    <row r="15" spans="1:6" x14ac:dyDescent="0.2">
      <c r="A15" s="62"/>
      <c r="B15" s="62" t="s">
        <v>317</v>
      </c>
      <c r="C15" s="244">
        <f>SUM(C8:C14)</f>
        <v>5423669852.749999</v>
      </c>
      <c r="D15" s="244">
        <f>SUM(D8:D14)</f>
        <v>5626983211.7999992</v>
      </c>
      <c r="E15" s="244">
        <f>SUM(E8:E14)</f>
        <v>-203313359.0500004</v>
      </c>
      <c r="F15" s="244"/>
    </row>
    <row r="16" spans="1:6" x14ac:dyDescent="0.2">
      <c r="A16" s="60"/>
      <c r="B16" s="60"/>
      <c r="C16" s="231"/>
      <c r="D16" s="231"/>
      <c r="E16" s="231"/>
      <c r="F16" s="60"/>
    </row>
    <row r="17" spans="1:6" x14ac:dyDescent="0.2">
      <c r="A17" s="60"/>
      <c r="B17" s="60"/>
      <c r="C17" s="231"/>
      <c r="D17" s="231"/>
      <c r="E17" s="231"/>
      <c r="F17" s="60"/>
    </row>
    <row r="18" spans="1:6" ht="11.25" customHeight="1" x14ac:dyDescent="0.2">
      <c r="A18" s="217" t="s">
        <v>316</v>
      </c>
      <c r="B18" s="60"/>
      <c r="C18" s="290"/>
      <c r="D18" s="290"/>
      <c r="E18" s="290"/>
      <c r="F18" s="267" t="s">
        <v>307</v>
      </c>
    </row>
    <row r="19" spans="1:6" ht="12.75" customHeight="1" x14ac:dyDescent="0.2">
      <c r="A19" s="278"/>
      <c r="B19" s="278"/>
      <c r="C19" s="229"/>
    </row>
    <row r="20" spans="1:6" ht="15" customHeight="1" x14ac:dyDescent="0.2">
      <c r="A20" s="228" t="s">
        <v>45</v>
      </c>
      <c r="B20" s="227" t="s">
        <v>46</v>
      </c>
      <c r="C20" s="289" t="s">
        <v>47</v>
      </c>
      <c r="D20" s="289" t="s">
        <v>48</v>
      </c>
      <c r="E20" s="289" t="s">
        <v>49</v>
      </c>
      <c r="F20" s="288" t="s">
        <v>306</v>
      </c>
    </row>
    <row r="21" spans="1:6" x14ac:dyDescent="0.2">
      <c r="A21" s="223">
        <v>1241151110</v>
      </c>
      <c r="B21" s="261" t="s">
        <v>602</v>
      </c>
      <c r="C21" s="262">
        <v>215022211.59999999</v>
      </c>
      <c r="D21" s="262">
        <v>214296081.37</v>
      </c>
      <c r="E21" s="262">
        <f>+C21-D21</f>
        <v>726130.22999998927</v>
      </c>
      <c r="F21" s="261"/>
    </row>
    <row r="22" spans="1:6" x14ac:dyDescent="0.2">
      <c r="A22" s="223">
        <v>1241151111</v>
      </c>
      <c r="B22" s="261" t="s">
        <v>603</v>
      </c>
      <c r="C22" s="262">
        <v>0</v>
      </c>
      <c r="D22" s="262">
        <v>6620735.0499999998</v>
      </c>
      <c r="E22" s="262">
        <f t="shared" ref="E22:E24" si="1">+C22-D22</f>
        <v>-6620735.0499999998</v>
      </c>
      <c r="F22" s="261"/>
    </row>
    <row r="23" spans="1:6" x14ac:dyDescent="0.2">
      <c r="A23" s="223">
        <v>1241251210</v>
      </c>
      <c r="B23" s="261" t="s">
        <v>604</v>
      </c>
      <c r="C23" s="262">
        <v>125729.02</v>
      </c>
      <c r="D23" s="262">
        <v>125283.36</v>
      </c>
      <c r="E23" s="262">
        <f t="shared" si="1"/>
        <v>445.66000000000349</v>
      </c>
      <c r="F23" s="261"/>
    </row>
    <row r="24" spans="1:6" x14ac:dyDescent="0.2">
      <c r="A24" s="223">
        <v>1241251211</v>
      </c>
      <c r="B24" s="261" t="s">
        <v>605</v>
      </c>
      <c r="C24" s="262">
        <v>0</v>
      </c>
      <c r="D24" s="262">
        <v>312767.17</v>
      </c>
      <c r="E24" s="262">
        <f t="shared" si="1"/>
        <v>-312767.17</v>
      </c>
      <c r="F24" s="261"/>
    </row>
    <row r="25" spans="1:6" x14ac:dyDescent="0.2">
      <c r="A25" s="223">
        <v>1241351510</v>
      </c>
      <c r="B25" s="261" t="s">
        <v>606</v>
      </c>
      <c r="C25" s="262">
        <v>487333145.58999997</v>
      </c>
      <c r="D25" s="262">
        <v>470236577.83999997</v>
      </c>
      <c r="E25" s="262">
        <f t="shared" ref="E25:E67" si="2">+C25-D25</f>
        <v>17096567.75</v>
      </c>
      <c r="F25" s="261"/>
    </row>
    <row r="26" spans="1:6" x14ac:dyDescent="0.2">
      <c r="A26" s="223">
        <v>1241351511</v>
      </c>
      <c r="B26" s="261" t="s">
        <v>607</v>
      </c>
      <c r="C26" s="262">
        <v>0</v>
      </c>
      <c r="D26" s="262">
        <v>22739993.239999998</v>
      </c>
      <c r="E26" s="262">
        <f t="shared" si="2"/>
        <v>-22739993.239999998</v>
      </c>
      <c r="F26" s="261"/>
    </row>
    <row r="27" spans="1:6" x14ac:dyDescent="0.2">
      <c r="A27" s="223">
        <v>1241351521</v>
      </c>
      <c r="B27" s="261" t="s">
        <v>608</v>
      </c>
      <c r="C27" s="262">
        <v>0</v>
      </c>
      <c r="D27" s="262">
        <v>20908.3</v>
      </c>
      <c r="E27" s="262">
        <f t="shared" si="2"/>
        <v>-20908.3</v>
      </c>
      <c r="F27" s="261"/>
    </row>
    <row r="28" spans="1:6" x14ac:dyDescent="0.2">
      <c r="A28" s="223">
        <v>1241951910</v>
      </c>
      <c r="B28" s="261" t="s">
        <v>609</v>
      </c>
      <c r="C28" s="262">
        <v>6457004.5099999998</v>
      </c>
      <c r="D28" s="262">
        <v>5614449.3700000001</v>
      </c>
      <c r="E28" s="262">
        <f t="shared" si="2"/>
        <v>842555.13999999966</v>
      </c>
      <c r="F28" s="261"/>
    </row>
    <row r="29" spans="1:6" x14ac:dyDescent="0.2">
      <c r="A29" s="223">
        <v>1241951911</v>
      </c>
      <c r="B29" s="261" t="s">
        <v>609</v>
      </c>
      <c r="C29" s="262">
        <v>0</v>
      </c>
      <c r="D29" s="262">
        <v>3110041.71</v>
      </c>
      <c r="E29" s="262">
        <f t="shared" si="2"/>
        <v>-3110041.71</v>
      </c>
      <c r="F29" s="261"/>
    </row>
    <row r="30" spans="1:6" x14ac:dyDescent="0.2">
      <c r="A30" s="223">
        <v>1242152110</v>
      </c>
      <c r="B30" s="261" t="s">
        <v>610</v>
      </c>
      <c r="C30" s="262">
        <v>158871117.19999999</v>
      </c>
      <c r="D30" s="262">
        <v>158615441.13</v>
      </c>
      <c r="E30" s="262">
        <f t="shared" si="2"/>
        <v>255676.06999999285</v>
      </c>
      <c r="F30" s="261"/>
    </row>
    <row r="31" spans="1:6" x14ac:dyDescent="0.2">
      <c r="A31" s="223">
        <v>1242152111</v>
      </c>
      <c r="B31" s="261" t="s">
        <v>610</v>
      </c>
      <c r="C31" s="262">
        <v>0</v>
      </c>
      <c r="D31" s="262">
        <v>4573122.46</v>
      </c>
      <c r="E31" s="262">
        <f t="shared" si="2"/>
        <v>-4573122.46</v>
      </c>
      <c r="F31" s="261"/>
    </row>
    <row r="32" spans="1:6" x14ac:dyDescent="0.2">
      <c r="A32" s="223">
        <v>1242252210</v>
      </c>
      <c r="B32" s="261" t="s">
        <v>611</v>
      </c>
      <c r="C32" s="262">
        <v>2815615.89</v>
      </c>
      <c r="D32" s="262">
        <v>2808214.97</v>
      </c>
      <c r="E32" s="262">
        <f t="shared" si="2"/>
        <v>7400.9199999999255</v>
      </c>
      <c r="F32" s="261"/>
    </row>
    <row r="33" spans="1:6" x14ac:dyDescent="0.2">
      <c r="A33" s="223">
        <v>1242252211</v>
      </c>
      <c r="B33" s="261" t="s">
        <v>611</v>
      </c>
      <c r="C33" s="262">
        <v>0</v>
      </c>
      <c r="D33" s="262">
        <v>470831.8</v>
      </c>
      <c r="E33" s="262">
        <f t="shared" si="2"/>
        <v>-470831.8</v>
      </c>
      <c r="F33" s="261"/>
    </row>
    <row r="34" spans="1:6" x14ac:dyDescent="0.2">
      <c r="A34" s="223">
        <v>1242352310</v>
      </c>
      <c r="B34" s="261" t="s">
        <v>612</v>
      </c>
      <c r="C34" s="262">
        <v>1050607.7</v>
      </c>
      <c r="D34" s="262">
        <v>-888446.02</v>
      </c>
      <c r="E34" s="262">
        <f t="shared" si="2"/>
        <v>1939053.72</v>
      </c>
      <c r="F34" s="261"/>
    </row>
    <row r="35" spans="1:6" x14ac:dyDescent="0.2">
      <c r="A35" s="223">
        <v>1242352311</v>
      </c>
      <c r="B35" s="261" t="s">
        <v>613</v>
      </c>
      <c r="C35" s="262">
        <v>0</v>
      </c>
      <c r="D35" s="262">
        <v>849249.13</v>
      </c>
      <c r="E35" s="262">
        <f t="shared" si="2"/>
        <v>-849249.13</v>
      </c>
      <c r="F35" s="261"/>
    </row>
    <row r="36" spans="1:6" x14ac:dyDescent="0.2">
      <c r="A36" s="223">
        <v>1242952910</v>
      </c>
      <c r="B36" s="261" t="s">
        <v>614</v>
      </c>
      <c r="C36" s="262">
        <v>59115816.259999998</v>
      </c>
      <c r="D36" s="262">
        <v>59066915.380000003</v>
      </c>
      <c r="E36" s="262">
        <f t="shared" si="2"/>
        <v>48900.879999995232</v>
      </c>
      <c r="F36" s="261"/>
    </row>
    <row r="37" spans="1:6" x14ac:dyDescent="0.2">
      <c r="A37" s="223">
        <v>1242952911</v>
      </c>
      <c r="B37" s="261" t="s">
        <v>614</v>
      </c>
      <c r="C37" s="262">
        <v>0</v>
      </c>
      <c r="D37" s="262">
        <v>1529731.31</v>
      </c>
      <c r="E37" s="262">
        <f t="shared" si="2"/>
        <v>-1529731.31</v>
      </c>
      <c r="F37" s="261"/>
    </row>
    <row r="38" spans="1:6" x14ac:dyDescent="0.2">
      <c r="A38" s="223">
        <v>1243153110</v>
      </c>
      <c r="B38" s="261" t="s">
        <v>615</v>
      </c>
      <c r="C38" s="262">
        <v>550218898.26999998</v>
      </c>
      <c r="D38" s="262">
        <v>549924821.19000006</v>
      </c>
      <c r="E38" s="262">
        <f t="shared" si="2"/>
        <v>294077.07999992371</v>
      </c>
      <c r="F38" s="261"/>
    </row>
    <row r="39" spans="1:6" x14ac:dyDescent="0.2">
      <c r="A39" s="223">
        <v>1243153111</v>
      </c>
      <c r="B39" s="261" t="s">
        <v>616</v>
      </c>
      <c r="C39" s="262">
        <v>0</v>
      </c>
      <c r="D39" s="262">
        <v>38966870.880000003</v>
      </c>
      <c r="E39" s="262">
        <f t="shared" si="2"/>
        <v>-38966870.880000003</v>
      </c>
      <c r="F39" s="261"/>
    </row>
    <row r="40" spans="1:6" x14ac:dyDescent="0.2">
      <c r="A40" s="223">
        <v>1243253210</v>
      </c>
      <c r="B40" s="261" t="s">
        <v>617</v>
      </c>
      <c r="C40" s="262">
        <v>408.32</v>
      </c>
      <c r="D40" s="262">
        <v>-34893.14</v>
      </c>
      <c r="E40" s="262">
        <f t="shared" si="2"/>
        <v>35301.46</v>
      </c>
      <c r="F40" s="261"/>
    </row>
    <row r="41" spans="1:6" x14ac:dyDescent="0.2">
      <c r="A41" s="223">
        <v>1243253211</v>
      </c>
      <c r="B41" s="261" t="s">
        <v>617</v>
      </c>
      <c r="C41" s="262">
        <v>0</v>
      </c>
      <c r="D41" s="262">
        <v>61540.42</v>
      </c>
      <c r="E41" s="262">
        <f t="shared" si="2"/>
        <v>-61540.42</v>
      </c>
      <c r="F41" s="261"/>
    </row>
    <row r="42" spans="1:6" x14ac:dyDescent="0.2">
      <c r="A42" s="223">
        <v>1243253221</v>
      </c>
      <c r="B42" s="261" t="s">
        <v>919</v>
      </c>
      <c r="C42" s="262">
        <v>0</v>
      </c>
      <c r="D42" s="262">
        <v>139608.59</v>
      </c>
      <c r="E42" s="262">
        <f t="shared" si="2"/>
        <v>-139608.59</v>
      </c>
      <c r="F42" s="261"/>
    </row>
    <row r="43" spans="1:6" x14ac:dyDescent="0.2">
      <c r="A43" s="223">
        <v>1244154110</v>
      </c>
      <c r="B43" s="261" t="s">
        <v>618</v>
      </c>
      <c r="C43" s="262">
        <v>100426054.37</v>
      </c>
      <c r="D43" s="262">
        <v>100426054.37</v>
      </c>
      <c r="E43" s="262">
        <f t="shared" si="2"/>
        <v>0</v>
      </c>
      <c r="F43" s="261"/>
    </row>
    <row r="44" spans="1:6" x14ac:dyDescent="0.2">
      <c r="A44" s="223">
        <v>1244154111</v>
      </c>
      <c r="B44" s="261" t="s">
        <v>618</v>
      </c>
      <c r="C44" s="262">
        <v>0</v>
      </c>
      <c r="D44" s="262">
        <v>11812662.02</v>
      </c>
      <c r="E44" s="262">
        <f t="shared" si="2"/>
        <v>-11812662.02</v>
      </c>
      <c r="F44" s="261"/>
    </row>
    <row r="45" spans="1:6" x14ac:dyDescent="0.2">
      <c r="A45" s="223">
        <v>1244154310</v>
      </c>
      <c r="B45" s="261" t="s">
        <v>619</v>
      </c>
      <c r="C45" s="262">
        <v>29850</v>
      </c>
      <c r="D45" s="262">
        <v>29850</v>
      </c>
      <c r="E45" s="262">
        <f t="shared" si="2"/>
        <v>0</v>
      </c>
      <c r="F45" s="261"/>
    </row>
    <row r="46" spans="1:6" x14ac:dyDescent="0.2">
      <c r="A46" s="223">
        <v>1244154311</v>
      </c>
      <c r="B46" s="261" t="s">
        <v>619</v>
      </c>
      <c r="C46" s="262">
        <v>0</v>
      </c>
      <c r="D46" s="262">
        <v>88419.199999999997</v>
      </c>
      <c r="E46" s="262">
        <f t="shared" si="2"/>
        <v>-88419.199999999997</v>
      </c>
      <c r="F46" s="261"/>
    </row>
    <row r="47" spans="1:6" x14ac:dyDescent="0.2">
      <c r="A47" s="223">
        <v>1246156110</v>
      </c>
      <c r="B47" s="261" t="s">
        <v>620</v>
      </c>
      <c r="C47" s="262">
        <v>5552785.5199999996</v>
      </c>
      <c r="D47" s="262">
        <v>6953165.3799999999</v>
      </c>
      <c r="E47" s="262">
        <f t="shared" si="2"/>
        <v>-1400379.8600000003</v>
      </c>
      <c r="F47" s="261"/>
    </row>
    <row r="48" spans="1:6" x14ac:dyDescent="0.2">
      <c r="A48" s="223">
        <v>1246156111</v>
      </c>
      <c r="B48" s="261" t="s">
        <v>620</v>
      </c>
      <c r="C48" s="262">
        <v>0</v>
      </c>
      <c r="D48" s="262">
        <v>32326.880000000001</v>
      </c>
      <c r="E48" s="262">
        <f t="shared" si="2"/>
        <v>-32326.880000000001</v>
      </c>
      <c r="F48" s="261"/>
    </row>
    <row r="49" spans="1:6" x14ac:dyDescent="0.2">
      <c r="A49" s="223">
        <v>1246256210</v>
      </c>
      <c r="B49" s="261" t="s">
        <v>621</v>
      </c>
      <c r="C49" s="262">
        <v>401691.82</v>
      </c>
      <c r="D49" s="262">
        <v>401691.82</v>
      </c>
      <c r="E49" s="262">
        <f t="shared" si="2"/>
        <v>0</v>
      </c>
      <c r="F49" s="261"/>
    </row>
    <row r="50" spans="1:6" x14ac:dyDescent="0.2">
      <c r="A50" s="223">
        <v>1246256211</v>
      </c>
      <c r="B50" s="261" t="s">
        <v>621</v>
      </c>
      <c r="C50" s="262">
        <v>0</v>
      </c>
      <c r="D50" s="262">
        <v>923432.07</v>
      </c>
      <c r="E50" s="262">
        <f t="shared" si="2"/>
        <v>-923432.07</v>
      </c>
      <c r="F50" s="261"/>
    </row>
    <row r="51" spans="1:6" x14ac:dyDescent="0.2">
      <c r="A51" s="223">
        <v>1246356310</v>
      </c>
      <c r="B51" s="261" t="s">
        <v>622</v>
      </c>
      <c r="C51" s="262">
        <v>3589.99</v>
      </c>
      <c r="D51" s="262">
        <v>-8901.2999999999993</v>
      </c>
      <c r="E51" s="262">
        <f t="shared" si="2"/>
        <v>12491.289999999999</v>
      </c>
      <c r="F51" s="261"/>
    </row>
    <row r="52" spans="1:6" x14ac:dyDescent="0.2">
      <c r="A52" s="223">
        <v>1246356311</v>
      </c>
      <c r="B52" s="261" t="s">
        <v>623</v>
      </c>
      <c r="C52" s="262">
        <v>0</v>
      </c>
      <c r="D52" s="262">
        <v>3358.2</v>
      </c>
      <c r="E52" s="262">
        <f t="shared" si="2"/>
        <v>-3358.2</v>
      </c>
      <c r="F52" s="261"/>
    </row>
    <row r="53" spans="1:6" x14ac:dyDescent="0.2">
      <c r="A53" s="223">
        <v>1246456410</v>
      </c>
      <c r="B53" s="261" t="s">
        <v>624</v>
      </c>
      <c r="C53" s="262">
        <v>242921.34</v>
      </c>
      <c r="D53" s="262">
        <v>242914.34</v>
      </c>
      <c r="E53" s="262">
        <f t="shared" si="2"/>
        <v>7</v>
      </c>
      <c r="F53" s="261"/>
    </row>
    <row r="54" spans="1:6" x14ac:dyDescent="0.2">
      <c r="A54" s="223">
        <v>1246456411</v>
      </c>
      <c r="B54" s="261" t="s">
        <v>624</v>
      </c>
      <c r="C54" s="262">
        <v>0</v>
      </c>
      <c r="D54" s="262">
        <v>163833.99</v>
      </c>
      <c r="E54" s="262">
        <f t="shared" si="2"/>
        <v>-163833.99</v>
      </c>
      <c r="F54" s="261"/>
    </row>
    <row r="55" spans="1:6" x14ac:dyDescent="0.2">
      <c r="A55" s="223">
        <v>1246556510</v>
      </c>
      <c r="B55" s="261" t="s">
        <v>625</v>
      </c>
      <c r="C55" s="262">
        <v>15702404.18</v>
      </c>
      <c r="D55" s="262">
        <v>15631267.43</v>
      </c>
      <c r="E55" s="262">
        <f t="shared" si="2"/>
        <v>71136.75</v>
      </c>
      <c r="F55" s="261"/>
    </row>
    <row r="56" spans="1:6" x14ac:dyDescent="0.2">
      <c r="A56" s="223">
        <v>1246556511</v>
      </c>
      <c r="B56" s="261" t="s">
        <v>625</v>
      </c>
      <c r="C56" s="262">
        <v>0</v>
      </c>
      <c r="D56" s="262">
        <v>5893898.4299999997</v>
      </c>
      <c r="E56" s="262">
        <f t="shared" si="2"/>
        <v>-5893898.4299999997</v>
      </c>
      <c r="F56" s="261"/>
    </row>
    <row r="57" spans="1:6" x14ac:dyDescent="0.2">
      <c r="A57" s="223">
        <v>1246656610</v>
      </c>
      <c r="B57" s="261" t="s">
        <v>626</v>
      </c>
      <c r="C57" s="262">
        <v>0</v>
      </c>
      <c r="D57" s="262">
        <v>-28172.07</v>
      </c>
      <c r="E57" s="262">
        <f t="shared" si="2"/>
        <v>28172.07</v>
      </c>
      <c r="F57" s="261"/>
    </row>
    <row r="58" spans="1:6" x14ac:dyDescent="0.2">
      <c r="A58" s="223">
        <v>1246656611</v>
      </c>
      <c r="B58" s="261" t="s">
        <v>626</v>
      </c>
      <c r="C58" s="262">
        <v>0</v>
      </c>
      <c r="D58" s="262">
        <v>178383.69</v>
      </c>
      <c r="E58" s="262">
        <f t="shared" si="2"/>
        <v>-178383.69</v>
      </c>
      <c r="F58" s="261"/>
    </row>
    <row r="59" spans="1:6" x14ac:dyDescent="0.2">
      <c r="A59" s="223">
        <v>1246656630</v>
      </c>
      <c r="B59" s="261" t="s">
        <v>627</v>
      </c>
      <c r="C59" s="262">
        <v>970797.72</v>
      </c>
      <c r="D59" s="262">
        <v>643705.61</v>
      </c>
      <c r="E59" s="262">
        <f t="shared" si="2"/>
        <v>327092.11</v>
      </c>
      <c r="F59" s="261"/>
    </row>
    <row r="60" spans="1:6" x14ac:dyDescent="0.2">
      <c r="A60" s="223">
        <v>1246656631</v>
      </c>
      <c r="B60" s="261" t="s">
        <v>628</v>
      </c>
      <c r="C60" s="262">
        <v>0</v>
      </c>
      <c r="D60" s="262">
        <v>1282933.54</v>
      </c>
      <c r="E60" s="262">
        <f t="shared" si="2"/>
        <v>-1282933.54</v>
      </c>
      <c r="F60" s="261"/>
    </row>
    <row r="61" spans="1:6" x14ac:dyDescent="0.2">
      <c r="A61" s="223">
        <v>1246756710</v>
      </c>
      <c r="B61" s="261" t="s">
        <v>629</v>
      </c>
      <c r="C61" s="262">
        <v>386585.41</v>
      </c>
      <c r="D61" s="262">
        <v>386585.41</v>
      </c>
      <c r="E61" s="262">
        <f t="shared" si="2"/>
        <v>0</v>
      </c>
      <c r="F61" s="261"/>
    </row>
    <row r="62" spans="1:6" x14ac:dyDescent="0.2">
      <c r="A62" s="223">
        <v>1246756711</v>
      </c>
      <c r="B62" s="261" t="s">
        <v>630</v>
      </c>
      <c r="C62" s="262">
        <v>0</v>
      </c>
      <c r="D62" s="262">
        <v>208331.09</v>
      </c>
      <c r="E62" s="262">
        <f t="shared" si="2"/>
        <v>-208331.09</v>
      </c>
      <c r="F62" s="261"/>
    </row>
    <row r="63" spans="1:6" x14ac:dyDescent="0.2">
      <c r="A63" s="223">
        <v>1246956910</v>
      </c>
      <c r="B63" s="261" t="s">
        <v>631</v>
      </c>
      <c r="C63" s="262">
        <v>112287863.45</v>
      </c>
      <c r="D63" s="262">
        <v>112300463.98999999</v>
      </c>
      <c r="E63" s="262">
        <f t="shared" si="2"/>
        <v>-12600.539999991655</v>
      </c>
      <c r="F63" s="261"/>
    </row>
    <row r="64" spans="1:6" x14ac:dyDescent="0.2">
      <c r="A64" s="223">
        <v>1246956911</v>
      </c>
      <c r="B64" s="261" t="s">
        <v>631</v>
      </c>
      <c r="C64" s="262">
        <v>0</v>
      </c>
      <c r="D64" s="262">
        <v>2832180.45</v>
      </c>
      <c r="E64" s="262">
        <f t="shared" si="2"/>
        <v>-2832180.45</v>
      </c>
      <c r="F64" s="261"/>
    </row>
    <row r="65" spans="1:8" x14ac:dyDescent="0.2">
      <c r="A65" s="223">
        <v>1247151310</v>
      </c>
      <c r="B65" s="261" t="s">
        <v>632</v>
      </c>
      <c r="C65" s="262">
        <v>233229.23</v>
      </c>
      <c r="D65" s="262">
        <v>1767087.87</v>
      </c>
      <c r="E65" s="262">
        <f t="shared" si="2"/>
        <v>-1533858.6400000001</v>
      </c>
      <c r="F65" s="261"/>
    </row>
    <row r="66" spans="1:8" x14ac:dyDescent="0.2">
      <c r="A66" s="223">
        <v>1248757710</v>
      </c>
      <c r="B66" s="261" t="s">
        <v>633</v>
      </c>
      <c r="C66" s="262">
        <v>106140</v>
      </c>
      <c r="D66" s="262">
        <v>106140</v>
      </c>
      <c r="E66" s="262">
        <f t="shared" si="2"/>
        <v>0</v>
      </c>
      <c r="F66" s="261"/>
    </row>
    <row r="67" spans="1:8" x14ac:dyDescent="0.2">
      <c r="A67" s="223">
        <v>1248857810</v>
      </c>
      <c r="B67" s="261" t="s">
        <v>634</v>
      </c>
      <c r="C67" s="262">
        <v>0</v>
      </c>
      <c r="D67" s="262">
        <v>1800</v>
      </c>
      <c r="E67" s="262">
        <f t="shared" si="2"/>
        <v>-1800</v>
      </c>
      <c r="F67" s="261"/>
    </row>
    <row r="68" spans="1:8" x14ac:dyDescent="0.2">
      <c r="A68" s="62"/>
      <c r="B68" s="62" t="s">
        <v>315</v>
      </c>
      <c r="C68" s="244">
        <f>SUM(C21:C67)</f>
        <v>1717354467.3900001</v>
      </c>
      <c r="D68" s="244">
        <f>SUM(D21:D67)</f>
        <v>1801433257.9200003</v>
      </c>
      <c r="E68" s="244">
        <f>SUM(E21:E67)</f>
        <v>-84078790.530000091</v>
      </c>
      <c r="F68" s="244"/>
    </row>
    <row r="69" spans="1:8" s="8" customFormat="1" x14ac:dyDescent="0.2">
      <c r="A69" s="59"/>
      <c r="B69" s="59"/>
      <c r="C69" s="11"/>
      <c r="D69" s="11"/>
      <c r="E69" s="11"/>
      <c r="F69" s="11"/>
    </row>
    <row r="70" spans="1:8" s="8" customFormat="1" x14ac:dyDescent="0.2">
      <c r="A70" s="59"/>
      <c r="B70" s="59"/>
      <c r="C70" s="11"/>
      <c r="D70" s="11"/>
      <c r="E70" s="11"/>
      <c r="F70" s="11"/>
    </row>
    <row r="71" spans="1:8" s="8" customFormat="1" ht="11.25" customHeight="1" x14ac:dyDescent="0.2">
      <c r="A71" s="217" t="s">
        <v>314</v>
      </c>
      <c r="B71" s="217"/>
      <c r="C71" s="290"/>
      <c r="D71" s="290"/>
      <c r="E71" s="290"/>
      <c r="G71" s="267" t="s">
        <v>307</v>
      </c>
    </row>
    <row r="72" spans="1:8" s="8" customFormat="1" x14ac:dyDescent="0.2">
      <c r="A72" s="278"/>
      <c r="B72" s="278"/>
      <c r="C72" s="229"/>
      <c r="D72" s="7"/>
      <c r="E72" s="7"/>
      <c r="F72" s="89"/>
    </row>
    <row r="73" spans="1:8" s="8" customFormat="1" ht="27.9" customHeight="1" x14ac:dyDescent="0.2">
      <c r="A73" s="228" t="s">
        <v>45</v>
      </c>
      <c r="B73" s="227" t="s">
        <v>46</v>
      </c>
      <c r="C73" s="289" t="s">
        <v>47</v>
      </c>
      <c r="D73" s="289" t="s">
        <v>48</v>
      </c>
      <c r="E73" s="289" t="s">
        <v>49</v>
      </c>
      <c r="F73" s="288" t="s">
        <v>306</v>
      </c>
      <c r="G73" s="288" t="s">
        <v>305</v>
      </c>
      <c r="H73" s="288" t="s">
        <v>304</v>
      </c>
    </row>
    <row r="74" spans="1:8" s="8" customFormat="1" x14ac:dyDescent="0.2">
      <c r="A74" s="223">
        <v>1261158210</v>
      </c>
      <c r="B74" s="261" t="s">
        <v>881</v>
      </c>
      <c r="C74" s="222">
        <v>0</v>
      </c>
      <c r="D74" s="262">
        <v>-177962.31</v>
      </c>
      <c r="E74" s="262">
        <f t="shared" ref="E74:E75" si="3">+C74-D74</f>
        <v>177962.31</v>
      </c>
      <c r="F74" s="261"/>
      <c r="G74" s="261"/>
      <c r="H74" s="261"/>
    </row>
    <row r="75" spans="1:8" s="8" customFormat="1" x14ac:dyDescent="0.2">
      <c r="A75" s="223">
        <v>1261258310</v>
      </c>
      <c r="B75" s="261" t="s">
        <v>635</v>
      </c>
      <c r="C75" s="222">
        <v>-243823920.19999999</v>
      </c>
      <c r="D75" s="262">
        <v>-335036545.25</v>
      </c>
      <c r="E75" s="262">
        <f t="shared" si="3"/>
        <v>91212625.050000012</v>
      </c>
      <c r="F75" s="261"/>
      <c r="G75" s="261"/>
      <c r="H75" s="261"/>
    </row>
    <row r="76" spans="1:8" s="8" customFormat="1" x14ac:dyDescent="0.2">
      <c r="A76" s="62"/>
      <c r="B76" s="62" t="s">
        <v>313</v>
      </c>
      <c r="C76" s="244">
        <f>SUM(C74:C75)</f>
        <v>-243823920.19999999</v>
      </c>
      <c r="D76" s="244">
        <f>SUM(D74:D75)</f>
        <v>-335214507.56</v>
      </c>
      <c r="E76" s="244">
        <f>SUM(E74:E75)</f>
        <v>91390587.360000014</v>
      </c>
      <c r="F76" s="244"/>
      <c r="G76" s="244"/>
      <c r="H76" s="244"/>
    </row>
    <row r="77" spans="1:8" s="8" customFormat="1" x14ac:dyDescent="0.2">
      <c r="A77" s="15"/>
      <c r="B77" s="15"/>
      <c r="C77" s="16"/>
      <c r="D77" s="16"/>
      <c r="E77" s="16"/>
      <c r="F77" s="11"/>
    </row>
    <row r="79" spans="1:8" x14ac:dyDescent="0.2">
      <c r="A79" s="217" t="s">
        <v>312</v>
      </c>
      <c r="B79" s="217"/>
      <c r="C79" s="290"/>
      <c r="D79" s="290"/>
      <c r="E79" s="290"/>
      <c r="G79" s="267" t="s">
        <v>307</v>
      </c>
    </row>
    <row r="80" spans="1:8" x14ac:dyDescent="0.2">
      <c r="A80" s="278"/>
      <c r="B80" s="278"/>
      <c r="C80" s="229"/>
      <c r="H80" s="7"/>
    </row>
    <row r="81" spans="1:8" ht="27.9" customHeight="1" x14ac:dyDescent="0.2">
      <c r="A81" s="228" t="s">
        <v>45</v>
      </c>
      <c r="B81" s="227" t="s">
        <v>46</v>
      </c>
      <c r="C81" s="289" t="s">
        <v>47</v>
      </c>
      <c r="D81" s="289" t="s">
        <v>48</v>
      </c>
      <c r="E81" s="289" t="s">
        <v>49</v>
      </c>
      <c r="F81" s="288" t="s">
        <v>306</v>
      </c>
      <c r="G81" s="288" t="s">
        <v>305</v>
      </c>
      <c r="H81" s="288" t="s">
        <v>304</v>
      </c>
    </row>
    <row r="82" spans="1:8" x14ac:dyDescent="0.2">
      <c r="A82" s="223" t="s">
        <v>636</v>
      </c>
      <c r="B82" s="261" t="s">
        <v>637</v>
      </c>
      <c r="C82" s="222">
        <v>-46216758</v>
      </c>
      <c r="D82" s="262">
        <v>-46253276.799999997</v>
      </c>
      <c r="E82" s="262">
        <f t="shared" ref="E82" si="4">+C82-D82</f>
        <v>36518.79999999702</v>
      </c>
      <c r="F82" s="261"/>
      <c r="G82" s="261"/>
      <c r="H82" s="261"/>
    </row>
    <row r="83" spans="1:8" x14ac:dyDescent="0.2">
      <c r="A83" s="223"/>
      <c r="B83" s="261"/>
      <c r="C83" s="222">
        <v>0</v>
      </c>
      <c r="D83" s="262">
        <v>0</v>
      </c>
      <c r="E83" s="262"/>
      <c r="F83" s="261"/>
      <c r="G83" s="261"/>
      <c r="H83" s="261"/>
    </row>
    <row r="84" spans="1:8" x14ac:dyDescent="0.2">
      <c r="A84" s="62"/>
      <c r="B84" s="62" t="s">
        <v>311</v>
      </c>
      <c r="C84" s="244">
        <f>SUM(C82:C83)</f>
        <v>-46216758</v>
      </c>
      <c r="D84" s="244">
        <f>SUM(D82:D83)</f>
        <v>-46253276.799999997</v>
      </c>
      <c r="E84" s="244">
        <f>SUM(E82:E83)</f>
        <v>36518.79999999702</v>
      </c>
      <c r="F84" s="244"/>
      <c r="G84" s="244"/>
      <c r="H84" s="244"/>
    </row>
    <row r="87" spans="1:8" x14ac:dyDescent="0.2">
      <c r="A87" s="217" t="s">
        <v>310</v>
      </c>
      <c r="B87" s="217"/>
      <c r="C87" s="290"/>
      <c r="D87" s="290"/>
      <c r="E87" s="290"/>
      <c r="G87" s="267" t="s">
        <v>307</v>
      </c>
    </row>
    <row r="88" spans="1:8" x14ac:dyDescent="0.2">
      <c r="A88" s="278"/>
      <c r="B88" s="278"/>
      <c r="C88" s="229"/>
    </row>
    <row r="89" spans="1:8" ht="27.9" customHeight="1" x14ac:dyDescent="0.2">
      <c r="A89" s="228" t="s">
        <v>45</v>
      </c>
      <c r="B89" s="227" t="s">
        <v>46</v>
      </c>
      <c r="C89" s="289" t="s">
        <v>47</v>
      </c>
      <c r="D89" s="289" t="s">
        <v>48</v>
      </c>
      <c r="E89" s="289" t="s">
        <v>49</v>
      </c>
      <c r="F89" s="288" t="s">
        <v>306</v>
      </c>
      <c r="G89" s="288" t="s">
        <v>305</v>
      </c>
      <c r="H89" s="288" t="s">
        <v>304</v>
      </c>
    </row>
    <row r="90" spans="1:8" x14ac:dyDescent="0.2">
      <c r="A90" s="223">
        <v>1263151110</v>
      </c>
      <c r="B90" s="261" t="s">
        <v>638</v>
      </c>
      <c r="C90" s="222">
        <v>-94439388.340000004</v>
      </c>
      <c r="D90" s="262">
        <v>-107725827.19</v>
      </c>
      <c r="E90" s="262">
        <f t="shared" ref="E90:E132" si="5">+C90-D90</f>
        <v>13286438.849999994</v>
      </c>
      <c r="F90" s="261"/>
      <c r="G90" s="261"/>
      <c r="H90" s="261"/>
    </row>
    <row r="91" spans="1:8" x14ac:dyDescent="0.2">
      <c r="A91" s="223">
        <v>1263151210</v>
      </c>
      <c r="B91" s="261" t="s">
        <v>638</v>
      </c>
      <c r="C91" s="222">
        <v>-2044090.47</v>
      </c>
      <c r="D91" s="262">
        <v>-2243139.5499999998</v>
      </c>
      <c r="E91" s="262">
        <f t="shared" si="5"/>
        <v>199049.07999999984</v>
      </c>
      <c r="F91" s="261"/>
      <c r="G91" s="261"/>
      <c r="H91" s="261"/>
    </row>
    <row r="92" spans="1:8" x14ac:dyDescent="0.2">
      <c r="A92" s="223">
        <v>1263151211</v>
      </c>
      <c r="B92" s="261" t="s">
        <v>638</v>
      </c>
      <c r="C92" s="222">
        <v>0</v>
      </c>
      <c r="D92" s="262">
        <v>-22781.360000000001</v>
      </c>
      <c r="E92" s="262">
        <f t="shared" si="5"/>
        <v>22781.360000000001</v>
      </c>
      <c r="F92" s="261"/>
      <c r="G92" s="261"/>
      <c r="H92" s="261"/>
    </row>
    <row r="93" spans="1:8" x14ac:dyDescent="0.2">
      <c r="A93" s="223">
        <v>1263151510</v>
      </c>
      <c r="B93" s="261" t="s">
        <v>639</v>
      </c>
      <c r="C93" s="222">
        <v>-434445853.80000001</v>
      </c>
      <c r="D93" s="262">
        <v>-469361999.75</v>
      </c>
      <c r="E93" s="262">
        <f t="shared" si="5"/>
        <v>34916145.949999988</v>
      </c>
      <c r="F93" s="261"/>
      <c r="G93" s="261"/>
      <c r="H93" s="261"/>
    </row>
    <row r="94" spans="1:8" x14ac:dyDescent="0.2">
      <c r="A94" s="223">
        <v>1263151511</v>
      </c>
      <c r="B94" s="261" t="s">
        <v>639</v>
      </c>
      <c r="C94" s="222">
        <v>0</v>
      </c>
      <c r="D94" s="262">
        <v>-2116575.85</v>
      </c>
      <c r="E94" s="262">
        <f t="shared" si="5"/>
        <v>2116575.85</v>
      </c>
      <c r="F94" s="261"/>
      <c r="G94" s="261"/>
      <c r="H94" s="261"/>
    </row>
    <row r="95" spans="1:8" x14ac:dyDescent="0.2">
      <c r="A95" s="223">
        <v>1263151910</v>
      </c>
      <c r="B95" s="261" t="s">
        <v>640</v>
      </c>
      <c r="C95" s="222">
        <v>-54378498.600000001</v>
      </c>
      <c r="D95" s="262">
        <v>-68785629.730000004</v>
      </c>
      <c r="E95" s="262">
        <f t="shared" si="5"/>
        <v>14407131.130000003</v>
      </c>
      <c r="F95" s="261"/>
      <c r="G95" s="261"/>
      <c r="H95" s="261"/>
    </row>
    <row r="96" spans="1:8" x14ac:dyDescent="0.2">
      <c r="A96" s="223">
        <v>1263151911</v>
      </c>
      <c r="B96" s="261" t="s">
        <v>640</v>
      </c>
      <c r="C96" s="222">
        <v>0</v>
      </c>
      <c r="D96" s="262">
        <v>-3053.81</v>
      </c>
      <c r="E96" s="262">
        <f t="shared" si="5"/>
        <v>3053.81</v>
      </c>
      <c r="F96" s="261"/>
      <c r="G96" s="261"/>
      <c r="H96" s="261"/>
    </row>
    <row r="97" spans="1:8" x14ac:dyDescent="0.2">
      <c r="A97" s="223">
        <v>1263252110</v>
      </c>
      <c r="B97" s="261" t="s">
        <v>639</v>
      </c>
      <c r="C97" s="222">
        <v>-38634586.450000003</v>
      </c>
      <c r="D97" s="262">
        <v>-40983177.759999998</v>
      </c>
      <c r="E97" s="262">
        <f t="shared" si="5"/>
        <v>2348591.3099999949</v>
      </c>
      <c r="F97" s="261"/>
      <c r="G97" s="261"/>
      <c r="H97" s="261"/>
    </row>
    <row r="98" spans="1:8" x14ac:dyDescent="0.2">
      <c r="A98" s="223">
        <v>1263252111</v>
      </c>
      <c r="B98" s="261" t="s">
        <v>639</v>
      </c>
      <c r="C98" s="222">
        <v>0</v>
      </c>
      <c r="D98" s="262">
        <v>-448575.61</v>
      </c>
      <c r="E98" s="262">
        <f t="shared" si="5"/>
        <v>448575.61</v>
      </c>
      <c r="F98" s="261"/>
      <c r="G98" s="261"/>
      <c r="H98" s="261"/>
    </row>
    <row r="99" spans="1:8" x14ac:dyDescent="0.2">
      <c r="A99" s="223">
        <v>1263252210</v>
      </c>
      <c r="B99" s="261" t="s">
        <v>641</v>
      </c>
      <c r="C99" s="222">
        <v>-12089459.15</v>
      </c>
      <c r="D99" s="262">
        <v>-17667300.09</v>
      </c>
      <c r="E99" s="262">
        <f t="shared" si="5"/>
        <v>5577840.9399999995</v>
      </c>
      <c r="F99" s="261"/>
      <c r="G99" s="261"/>
      <c r="H99" s="261"/>
    </row>
    <row r="100" spans="1:8" x14ac:dyDescent="0.2">
      <c r="A100" s="223">
        <v>1263252211</v>
      </c>
      <c r="B100" s="261" t="s">
        <v>641</v>
      </c>
      <c r="C100" s="222">
        <v>0</v>
      </c>
      <c r="D100" s="262">
        <v>-3445.39</v>
      </c>
      <c r="E100" s="262">
        <f t="shared" si="5"/>
        <v>3445.39</v>
      </c>
      <c r="F100" s="261"/>
      <c r="G100" s="261"/>
      <c r="H100" s="261"/>
    </row>
    <row r="101" spans="1:8" x14ac:dyDescent="0.2">
      <c r="A101" s="223">
        <v>1263252310</v>
      </c>
      <c r="B101" s="261" t="s">
        <v>642</v>
      </c>
      <c r="C101" s="222">
        <v>-52717013.899999999</v>
      </c>
      <c r="D101" s="262">
        <v>-56116003.090000004</v>
      </c>
      <c r="E101" s="262">
        <f t="shared" si="5"/>
        <v>3398989.1900000051</v>
      </c>
      <c r="F101" s="261"/>
      <c r="G101" s="261"/>
      <c r="H101" s="261"/>
    </row>
    <row r="102" spans="1:8" x14ac:dyDescent="0.2">
      <c r="A102" s="223">
        <v>1263252311</v>
      </c>
      <c r="B102" s="261" t="s">
        <v>642</v>
      </c>
      <c r="C102" s="222">
        <v>0</v>
      </c>
      <c r="D102" s="262">
        <v>-123280.21</v>
      </c>
      <c r="E102" s="262">
        <f t="shared" si="5"/>
        <v>123280.21</v>
      </c>
      <c r="F102" s="261"/>
      <c r="G102" s="261"/>
      <c r="H102" s="261"/>
    </row>
    <row r="103" spans="1:8" x14ac:dyDescent="0.2">
      <c r="A103" s="223">
        <v>1263252910</v>
      </c>
      <c r="B103" s="261" t="s">
        <v>643</v>
      </c>
      <c r="C103" s="222">
        <v>-35153467.329999998</v>
      </c>
      <c r="D103" s="262">
        <v>-39195538.450000003</v>
      </c>
      <c r="E103" s="262">
        <f t="shared" si="5"/>
        <v>4042071.1200000048</v>
      </c>
      <c r="F103" s="261"/>
      <c r="G103" s="261"/>
      <c r="H103" s="261"/>
    </row>
    <row r="104" spans="1:8" x14ac:dyDescent="0.2">
      <c r="A104" s="223">
        <v>1263252911</v>
      </c>
      <c r="B104" s="261" t="s">
        <v>643</v>
      </c>
      <c r="C104" s="222">
        <v>0</v>
      </c>
      <c r="D104" s="262">
        <v>-121570.58</v>
      </c>
      <c r="E104" s="262">
        <f t="shared" si="5"/>
        <v>121570.58</v>
      </c>
      <c r="F104" s="261"/>
      <c r="G104" s="261"/>
      <c r="H104" s="261"/>
    </row>
    <row r="105" spans="1:8" x14ac:dyDescent="0.2">
      <c r="A105" s="223">
        <v>1263353110</v>
      </c>
      <c r="B105" s="261" t="s">
        <v>639</v>
      </c>
      <c r="C105" s="222">
        <v>-177688510.69999999</v>
      </c>
      <c r="D105" s="262">
        <v>-227461571.05000001</v>
      </c>
      <c r="E105" s="262">
        <f t="shared" si="5"/>
        <v>49773060.350000024</v>
      </c>
      <c r="F105" s="261"/>
      <c r="G105" s="261"/>
      <c r="H105" s="261"/>
    </row>
    <row r="106" spans="1:8" x14ac:dyDescent="0.2">
      <c r="A106" s="223">
        <v>1263353111</v>
      </c>
      <c r="B106" s="261" t="s">
        <v>639</v>
      </c>
      <c r="C106" s="222">
        <v>0</v>
      </c>
      <c r="D106" s="262">
        <v>-3280389.21</v>
      </c>
      <c r="E106" s="262">
        <f t="shared" si="5"/>
        <v>3280389.21</v>
      </c>
      <c r="F106" s="261"/>
      <c r="G106" s="261"/>
      <c r="H106" s="261"/>
    </row>
    <row r="107" spans="1:8" x14ac:dyDescent="0.2">
      <c r="A107" s="223">
        <v>1263353210</v>
      </c>
      <c r="B107" s="261" t="s">
        <v>644</v>
      </c>
      <c r="C107" s="222">
        <v>-134236496.19999999</v>
      </c>
      <c r="D107" s="262">
        <v>-157616874.61000001</v>
      </c>
      <c r="E107" s="262">
        <f t="shared" si="5"/>
        <v>23380378.410000026</v>
      </c>
      <c r="F107" s="261"/>
      <c r="G107" s="261"/>
      <c r="H107" s="261"/>
    </row>
    <row r="108" spans="1:8" x14ac:dyDescent="0.2">
      <c r="A108" s="223">
        <v>1263353211</v>
      </c>
      <c r="B108" s="261" t="s">
        <v>644</v>
      </c>
      <c r="C108" s="222">
        <v>0</v>
      </c>
      <c r="D108" s="262">
        <v>-1071.0999999999999</v>
      </c>
      <c r="E108" s="262">
        <f t="shared" si="5"/>
        <v>1071.0999999999999</v>
      </c>
      <c r="F108" s="261"/>
      <c r="G108" s="261"/>
      <c r="H108" s="261"/>
    </row>
    <row r="109" spans="1:8" x14ac:dyDescent="0.2">
      <c r="A109" s="223">
        <v>1263353221</v>
      </c>
      <c r="B109" s="261" t="s">
        <v>946</v>
      </c>
      <c r="C109" s="222">
        <v>0</v>
      </c>
      <c r="D109" s="262">
        <v>-3745.44</v>
      </c>
      <c r="E109" s="262">
        <f t="shared" si="5"/>
        <v>3745.44</v>
      </c>
      <c r="F109" s="261"/>
      <c r="G109" s="261"/>
      <c r="H109" s="261"/>
    </row>
    <row r="110" spans="1:8" x14ac:dyDescent="0.2">
      <c r="A110" s="223">
        <v>1263454110</v>
      </c>
      <c r="B110" s="261" t="s">
        <v>645</v>
      </c>
      <c r="C110" s="222">
        <v>-66445235.990000002</v>
      </c>
      <c r="D110" s="262">
        <v>-77335425.739999995</v>
      </c>
      <c r="E110" s="262">
        <f t="shared" si="5"/>
        <v>10890189.749999993</v>
      </c>
      <c r="F110" s="261"/>
      <c r="G110" s="261"/>
      <c r="H110" s="261"/>
    </row>
    <row r="111" spans="1:8" x14ac:dyDescent="0.2">
      <c r="A111" s="223">
        <v>1263454111</v>
      </c>
      <c r="B111" s="261" t="s">
        <v>645</v>
      </c>
      <c r="C111" s="222">
        <v>0</v>
      </c>
      <c r="D111" s="262">
        <v>-645627.35</v>
      </c>
      <c r="E111" s="262">
        <f t="shared" si="5"/>
        <v>645627.35</v>
      </c>
      <c r="F111" s="261"/>
      <c r="G111" s="261"/>
      <c r="H111" s="261"/>
    </row>
    <row r="112" spans="1:8" x14ac:dyDescent="0.2">
      <c r="A112" s="223">
        <v>1263454210</v>
      </c>
      <c r="B112" s="261" t="s">
        <v>646</v>
      </c>
      <c r="C112" s="222">
        <v>-22337.599999999999</v>
      </c>
      <c r="D112" s="262">
        <v>-22337.599999999999</v>
      </c>
      <c r="E112" s="262">
        <f t="shared" si="5"/>
        <v>0</v>
      </c>
      <c r="F112" s="261"/>
      <c r="G112" s="261"/>
      <c r="H112" s="261"/>
    </row>
    <row r="113" spans="1:8" x14ac:dyDescent="0.2">
      <c r="A113" s="223">
        <v>1263454310</v>
      </c>
      <c r="B113" s="261" t="s">
        <v>888</v>
      </c>
      <c r="C113" s="222">
        <v>0</v>
      </c>
      <c r="D113" s="262">
        <v>-2797.5</v>
      </c>
      <c r="E113" s="262">
        <f t="shared" si="5"/>
        <v>2797.5</v>
      </c>
      <c r="F113" s="261"/>
      <c r="G113" s="261"/>
      <c r="H113" s="261"/>
    </row>
    <row r="114" spans="1:8" x14ac:dyDescent="0.2">
      <c r="A114" s="223">
        <v>1263454311</v>
      </c>
      <c r="B114" s="261" t="s">
        <v>888</v>
      </c>
      <c r="C114" s="222">
        <v>0</v>
      </c>
      <c r="D114" s="262">
        <v>-3102.29</v>
      </c>
      <c r="E114" s="262">
        <f t="shared" si="5"/>
        <v>3102.29</v>
      </c>
      <c r="F114" s="261"/>
      <c r="G114" s="261"/>
      <c r="H114" s="261"/>
    </row>
    <row r="115" spans="1:8" x14ac:dyDescent="0.2">
      <c r="A115" s="223">
        <v>1263454510</v>
      </c>
      <c r="B115" s="261" t="s">
        <v>647</v>
      </c>
      <c r="C115" s="222">
        <v>-16000</v>
      </c>
      <c r="D115" s="262">
        <v>-28000</v>
      </c>
      <c r="E115" s="262">
        <f t="shared" si="5"/>
        <v>12000</v>
      </c>
      <c r="F115" s="261"/>
      <c r="G115" s="261"/>
      <c r="H115" s="261"/>
    </row>
    <row r="116" spans="1:8" x14ac:dyDescent="0.2">
      <c r="A116" s="223">
        <v>1263454910</v>
      </c>
      <c r="B116" s="261" t="s">
        <v>648</v>
      </c>
      <c r="C116" s="222">
        <v>-637464.44999999995</v>
      </c>
      <c r="D116" s="262">
        <v>-700416.21</v>
      </c>
      <c r="E116" s="262">
        <f t="shared" si="5"/>
        <v>62951.760000000009</v>
      </c>
      <c r="F116" s="261"/>
      <c r="G116" s="261"/>
      <c r="H116" s="261"/>
    </row>
    <row r="117" spans="1:8" x14ac:dyDescent="0.2">
      <c r="A117" s="223">
        <v>1263656110</v>
      </c>
      <c r="B117" s="261" t="s">
        <v>649</v>
      </c>
      <c r="C117" s="222">
        <v>-373807.15</v>
      </c>
      <c r="D117" s="262">
        <v>-411722.56</v>
      </c>
      <c r="E117" s="262">
        <f t="shared" si="5"/>
        <v>37915.409999999974</v>
      </c>
      <c r="F117" s="261"/>
      <c r="G117" s="261"/>
      <c r="H117" s="261"/>
    </row>
    <row r="118" spans="1:8" x14ac:dyDescent="0.2">
      <c r="A118" s="223">
        <v>1263656111</v>
      </c>
      <c r="B118" s="261" t="s">
        <v>649</v>
      </c>
      <c r="C118" s="222">
        <v>0</v>
      </c>
      <c r="D118" s="262">
        <v>-269.39</v>
      </c>
      <c r="E118" s="262">
        <f t="shared" si="5"/>
        <v>269.39</v>
      </c>
      <c r="F118" s="261"/>
      <c r="G118" s="261"/>
      <c r="H118" s="261"/>
    </row>
    <row r="119" spans="1:8" x14ac:dyDescent="0.2">
      <c r="A119" s="223">
        <v>1263656210</v>
      </c>
      <c r="B119" s="261" t="s">
        <v>649</v>
      </c>
      <c r="C119" s="222">
        <v>-1307379.3400000001</v>
      </c>
      <c r="D119" s="262">
        <v>-1829395.16</v>
      </c>
      <c r="E119" s="262">
        <f t="shared" si="5"/>
        <v>522015.81999999983</v>
      </c>
      <c r="F119" s="261"/>
      <c r="G119" s="261"/>
      <c r="H119" s="261"/>
    </row>
    <row r="120" spans="1:8" x14ac:dyDescent="0.2">
      <c r="A120" s="223">
        <v>1263656211</v>
      </c>
      <c r="B120" s="261" t="s">
        <v>649</v>
      </c>
      <c r="C120" s="222">
        <v>0</v>
      </c>
      <c r="D120" s="262">
        <v>-56275.51</v>
      </c>
      <c r="E120" s="262">
        <f t="shared" si="5"/>
        <v>56275.51</v>
      </c>
      <c r="F120" s="261"/>
      <c r="G120" s="261"/>
      <c r="H120" s="261"/>
    </row>
    <row r="121" spans="1:8" x14ac:dyDescent="0.2">
      <c r="A121" s="223">
        <v>1263656310</v>
      </c>
      <c r="B121" s="261" t="s">
        <v>649</v>
      </c>
      <c r="C121" s="222">
        <v>-11507778.359999999</v>
      </c>
      <c r="D121" s="262">
        <v>-14003446.380000001</v>
      </c>
      <c r="E121" s="262">
        <f t="shared" si="5"/>
        <v>2495668.0200000014</v>
      </c>
      <c r="F121" s="261"/>
      <c r="G121" s="261"/>
      <c r="H121" s="261"/>
    </row>
    <row r="122" spans="1:8" x14ac:dyDescent="0.2">
      <c r="A122" s="223">
        <v>1263656311</v>
      </c>
      <c r="B122" s="261" t="s">
        <v>649</v>
      </c>
      <c r="C122" s="222">
        <v>0</v>
      </c>
      <c r="D122" s="262">
        <v>-251.87</v>
      </c>
      <c r="E122" s="262">
        <f t="shared" si="5"/>
        <v>251.87</v>
      </c>
      <c r="F122" s="261"/>
      <c r="G122" s="261"/>
      <c r="H122" s="261"/>
    </row>
    <row r="123" spans="1:8" x14ac:dyDescent="0.2">
      <c r="A123" s="223">
        <v>1263656410</v>
      </c>
      <c r="B123" s="261" t="s">
        <v>650</v>
      </c>
      <c r="C123" s="222">
        <v>-3183.5</v>
      </c>
      <c r="D123" s="262">
        <v>-27618.62</v>
      </c>
      <c r="E123" s="262">
        <f t="shared" si="5"/>
        <v>24435.119999999999</v>
      </c>
      <c r="F123" s="261"/>
      <c r="G123" s="261"/>
      <c r="H123" s="261"/>
    </row>
    <row r="124" spans="1:8" x14ac:dyDescent="0.2">
      <c r="A124" s="223">
        <v>1263656411</v>
      </c>
      <c r="B124" s="261" t="s">
        <v>650</v>
      </c>
      <c r="C124" s="222">
        <v>0</v>
      </c>
      <c r="D124" s="262">
        <v>-8054.87</v>
      </c>
      <c r="E124" s="262">
        <f t="shared" si="5"/>
        <v>8054.87</v>
      </c>
      <c r="F124" s="261"/>
      <c r="G124" s="261"/>
      <c r="H124" s="261"/>
    </row>
    <row r="125" spans="1:8" x14ac:dyDescent="0.2">
      <c r="A125" s="223">
        <v>1263656510</v>
      </c>
      <c r="B125" s="261" t="s">
        <v>639</v>
      </c>
      <c r="C125" s="222">
        <v>-8640195.9299999997</v>
      </c>
      <c r="D125" s="262">
        <v>-10113304.74</v>
      </c>
      <c r="E125" s="262">
        <f t="shared" si="5"/>
        <v>1473108.8100000005</v>
      </c>
      <c r="F125" s="261"/>
      <c r="G125" s="261"/>
      <c r="H125" s="261"/>
    </row>
    <row r="126" spans="1:8" x14ac:dyDescent="0.2">
      <c r="A126" s="223">
        <v>1263656511</v>
      </c>
      <c r="B126" s="261" t="s">
        <v>639</v>
      </c>
      <c r="C126" s="222">
        <v>0</v>
      </c>
      <c r="D126" s="262">
        <v>-48399.65</v>
      </c>
      <c r="E126" s="262">
        <f t="shared" si="5"/>
        <v>48399.65</v>
      </c>
      <c r="F126" s="261"/>
      <c r="G126" s="261"/>
      <c r="H126" s="261"/>
    </row>
    <row r="127" spans="1:8" x14ac:dyDescent="0.2">
      <c r="A127" s="223">
        <v>1263656610</v>
      </c>
      <c r="B127" s="261" t="s">
        <v>651</v>
      </c>
      <c r="C127" s="222">
        <v>-12001866.539999999</v>
      </c>
      <c r="D127" s="262">
        <v>-13506576.34</v>
      </c>
      <c r="E127" s="262">
        <f t="shared" si="5"/>
        <v>1504709.8000000007</v>
      </c>
      <c r="F127" s="261"/>
      <c r="G127" s="261"/>
      <c r="H127" s="261"/>
    </row>
    <row r="128" spans="1:8" x14ac:dyDescent="0.2">
      <c r="A128" s="223">
        <v>1263656611</v>
      </c>
      <c r="B128" s="261" t="s">
        <v>651</v>
      </c>
      <c r="C128" s="222">
        <v>0</v>
      </c>
      <c r="D128" s="262">
        <v>-8984.35</v>
      </c>
      <c r="E128" s="262">
        <f t="shared" si="5"/>
        <v>8984.35</v>
      </c>
      <c r="F128" s="261"/>
      <c r="G128" s="261"/>
      <c r="H128" s="261"/>
    </row>
    <row r="129" spans="1:8" x14ac:dyDescent="0.2">
      <c r="A129" s="223">
        <v>1263656710</v>
      </c>
      <c r="B129" s="261" t="s">
        <v>652</v>
      </c>
      <c r="C129" s="222">
        <v>-2164583.91</v>
      </c>
      <c r="D129" s="262">
        <v>-2500798.41</v>
      </c>
      <c r="E129" s="262">
        <f t="shared" si="5"/>
        <v>336214.5</v>
      </c>
      <c r="F129" s="261"/>
      <c r="G129" s="261"/>
      <c r="H129" s="261"/>
    </row>
    <row r="130" spans="1:8" x14ac:dyDescent="0.2">
      <c r="A130" s="223">
        <v>1263656910</v>
      </c>
      <c r="B130" s="261" t="s">
        <v>653</v>
      </c>
      <c r="C130" s="222">
        <v>-67453906.140000001</v>
      </c>
      <c r="D130" s="262">
        <v>-76852023.030000001</v>
      </c>
      <c r="E130" s="262">
        <f t="shared" si="5"/>
        <v>9398116.8900000006</v>
      </c>
      <c r="F130" s="261"/>
      <c r="G130" s="261"/>
      <c r="H130" s="261"/>
    </row>
    <row r="131" spans="1:8" x14ac:dyDescent="0.2">
      <c r="A131" s="223">
        <v>1263751310</v>
      </c>
      <c r="B131" s="261" t="s">
        <v>920</v>
      </c>
      <c r="C131" s="222">
        <v>0</v>
      </c>
      <c r="D131" s="262">
        <v>0</v>
      </c>
      <c r="E131" s="262">
        <f t="shared" si="5"/>
        <v>0</v>
      </c>
      <c r="F131" s="261"/>
      <c r="G131" s="261"/>
      <c r="H131" s="261"/>
    </row>
    <row r="132" spans="1:8" x14ac:dyDescent="0.2">
      <c r="A132" s="223">
        <v>1263751330</v>
      </c>
      <c r="B132" s="261" t="s">
        <v>654</v>
      </c>
      <c r="C132" s="222">
        <v>-809095.96</v>
      </c>
      <c r="D132" s="262">
        <v>-809095.96</v>
      </c>
      <c r="E132" s="262">
        <f t="shared" si="5"/>
        <v>0</v>
      </c>
      <c r="F132" s="261"/>
      <c r="G132" s="261"/>
      <c r="H132" s="261"/>
    </row>
    <row r="133" spans="1:8" x14ac:dyDescent="0.2">
      <c r="A133" s="62"/>
      <c r="B133" s="62" t="s">
        <v>309</v>
      </c>
      <c r="C133" s="244">
        <f>SUM(C90:C132)</f>
        <v>-1207210199.8100002</v>
      </c>
      <c r="D133" s="244">
        <f>SUM(D90:D132)</f>
        <v>-1392195473.3600001</v>
      </c>
      <c r="E133" s="244">
        <f>SUM(E90:E132)</f>
        <v>184985273.55000001</v>
      </c>
      <c r="F133" s="244"/>
      <c r="G133" s="244"/>
      <c r="H133" s="244"/>
    </row>
    <row r="136" spans="1:8" x14ac:dyDescent="0.2">
      <c r="A136" s="217" t="s">
        <v>308</v>
      </c>
      <c r="B136" s="217"/>
      <c r="C136" s="290"/>
      <c r="D136" s="290"/>
      <c r="E136" s="290"/>
      <c r="G136" s="267" t="s">
        <v>307</v>
      </c>
    </row>
    <row r="137" spans="1:8" x14ac:dyDescent="0.2">
      <c r="A137" s="278"/>
      <c r="B137" s="278"/>
      <c r="C137" s="229"/>
    </row>
    <row r="138" spans="1:8" ht="27.9" customHeight="1" x14ac:dyDescent="0.2">
      <c r="A138" s="228" t="s">
        <v>45</v>
      </c>
      <c r="B138" s="227" t="s">
        <v>46</v>
      </c>
      <c r="C138" s="289" t="s">
        <v>47</v>
      </c>
      <c r="D138" s="289" t="s">
        <v>48</v>
      </c>
      <c r="E138" s="289" t="s">
        <v>49</v>
      </c>
      <c r="F138" s="288" t="s">
        <v>306</v>
      </c>
      <c r="G138" s="288" t="s">
        <v>305</v>
      </c>
      <c r="H138" s="288" t="s">
        <v>304</v>
      </c>
    </row>
    <row r="139" spans="1:8" x14ac:dyDescent="0.2">
      <c r="A139" s="223" t="s">
        <v>655</v>
      </c>
      <c r="B139" s="261" t="s">
        <v>656</v>
      </c>
      <c r="C139" s="222">
        <v>-3539</v>
      </c>
      <c r="D139" s="262">
        <v>-19460</v>
      </c>
      <c r="E139" s="262">
        <f>+C139-D139</f>
        <v>15921</v>
      </c>
      <c r="F139" s="261"/>
      <c r="G139" s="261"/>
      <c r="H139" s="261"/>
    </row>
    <row r="140" spans="1:8" x14ac:dyDescent="0.2">
      <c r="A140" s="62"/>
      <c r="B140" s="62" t="s">
        <v>303</v>
      </c>
      <c r="C140" s="244">
        <f>SUM(C139:C139)</f>
        <v>-3539</v>
      </c>
      <c r="D140" s="244">
        <f>SUM(D139:D139)</f>
        <v>-19460</v>
      </c>
      <c r="E140" s="244">
        <f>SUM(E139:E139)</f>
        <v>15921</v>
      </c>
      <c r="F140" s="244"/>
      <c r="G140" s="244"/>
      <c r="H140" s="244"/>
    </row>
  </sheetData>
  <dataValidations count="8">
    <dataValidation allowBlank="1" showInputMessage="1" showErrorMessage="1" prompt="Importe final del periodo que corresponde la información financiera trimestral que se presenta." sqref="D7 D20 D73 D81 D89 D138"/>
    <dataValidation allowBlank="1" showInputMessage="1" showErrorMessage="1" prompt="Saldo al 31 de diciembre del año anterior del ejercio que se presenta." sqref="C7 C20 C73 C81 C89 C138"/>
    <dataValidation allowBlank="1" showInputMessage="1" showErrorMessage="1" prompt="Corresponde al número de la cuenta de acuerdo al Plan de Cuentas emitido por el CONAC (DOF 23/12/2015)." sqref="A7 A20 A73 A81 A89 A138"/>
    <dataValidation allowBlank="1" showInputMessage="1" showErrorMessage="1" prompt="Indicar la tasa de aplicación." sqref="H73 H81 H89 H138"/>
    <dataValidation allowBlank="1" showInputMessage="1" showErrorMessage="1" prompt="Indicar el método de depreciación." sqref="G73 G81 G89 G138"/>
    <dataValidation allowBlank="1" showInputMessage="1" showErrorMessage="1" prompt="Corresponde al nombre o descripción de la cuenta de acuerdo al Plan de Cuentas emitido por el CONAC." sqref="B7 B20 B73 B81 B89 B138"/>
    <dataValidation allowBlank="1" showInputMessage="1" showErrorMessage="1" prompt="Diferencia entre el saldo final y el inicial presentados." sqref="E7 E20 E73 E81 E89 E138"/>
    <dataValidation allowBlank="1" showInputMessage="1" showErrorMessage="1" prompt="Criterio para la aplicación de depreciación: anual, mensual, trimestral, etc." sqref="F7 F20 F138 F81 F89 F73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8" sqref="A8:H8"/>
      <selection pane="bottomLeft" activeCell="A8" sqref="A8:H8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7" customWidth="1"/>
    <col min="6" max="6" width="17.6640625" style="6" customWidth="1"/>
    <col min="7" max="16384" width="11.44140625" style="6"/>
  </cols>
  <sheetData>
    <row r="2" spans="1:6" ht="15" customHeight="1" x14ac:dyDescent="0.2">
      <c r="A2" s="460" t="s">
        <v>143</v>
      </c>
      <c r="B2" s="461"/>
      <c r="C2" s="16"/>
      <c r="D2" s="16"/>
      <c r="E2" s="16"/>
      <c r="F2" s="11"/>
    </row>
    <row r="3" spans="1:6" ht="10.8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Normal="100" zoomScaleSheetLayoutView="100" workbookViewId="0">
      <selection activeCell="L29" sqref="L29"/>
    </sheetView>
  </sheetViews>
  <sheetFormatPr baseColWidth="10" defaultColWidth="11.44140625" defaultRowHeight="10.199999999999999" x14ac:dyDescent="0.2"/>
  <cols>
    <col min="1" max="1" width="20.6640625" style="89" customWidth="1"/>
    <col min="2" max="2" width="27.109375" style="89" customWidth="1"/>
    <col min="3" max="5" width="17.6640625" style="7" customWidth="1"/>
    <col min="6" max="6" width="17.6640625" style="89" customWidth="1"/>
    <col min="7" max="16384" width="11.44140625" style="89"/>
  </cols>
  <sheetData>
    <row r="1" spans="1:6" ht="11.25" customHeight="1" x14ac:dyDescent="0.2">
      <c r="A1" s="3" t="s">
        <v>43</v>
      </c>
      <c r="B1" s="3"/>
      <c r="C1" s="247"/>
      <c r="D1" s="247"/>
      <c r="E1" s="247"/>
      <c r="F1" s="5"/>
    </row>
    <row r="2" spans="1:6" ht="11.25" customHeight="1" x14ac:dyDescent="0.2">
      <c r="A2" s="3" t="s">
        <v>139</v>
      </c>
      <c r="B2" s="3"/>
      <c r="C2" s="247"/>
      <c r="D2" s="247"/>
      <c r="E2" s="247"/>
    </row>
    <row r="3" spans="1:6" ht="11.25" customHeight="1" x14ac:dyDescent="0.2">
      <c r="A3" s="3"/>
      <c r="B3" s="3"/>
      <c r="C3" s="247"/>
      <c r="D3" s="247"/>
      <c r="E3" s="247"/>
    </row>
    <row r="4" spans="1:6" ht="11.25" customHeight="1" x14ac:dyDescent="0.2"/>
    <row r="5" spans="1:6" ht="11.25" customHeight="1" x14ac:dyDescent="0.2">
      <c r="A5" s="307" t="s">
        <v>326</v>
      </c>
      <c r="B5" s="307"/>
      <c r="C5" s="304"/>
      <c r="D5" s="304"/>
      <c r="E5" s="304"/>
      <c r="F5" s="190" t="s">
        <v>323</v>
      </c>
    </row>
    <row r="6" spans="1:6" s="8" customFormat="1" x14ac:dyDescent="0.2">
      <c r="A6" s="17"/>
      <c r="B6" s="17"/>
      <c r="C6" s="304"/>
      <c r="D6" s="304"/>
      <c r="E6" s="304"/>
    </row>
    <row r="7" spans="1:6" ht="15" customHeight="1" x14ac:dyDescent="0.2">
      <c r="A7" s="228" t="s">
        <v>45</v>
      </c>
      <c r="B7" s="227" t="s">
        <v>46</v>
      </c>
      <c r="C7" s="289" t="s">
        <v>47</v>
      </c>
      <c r="D7" s="289" t="s">
        <v>48</v>
      </c>
      <c r="E7" s="289" t="s">
        <v>49</v>
      </c>
      <c r="F7" s="288" t="s">
        <v>306</v>
      </c>
    </row>
    <row r="8" spans="1:6" x14ac:dyDescent="0.2">
      <c r="A8" s="282">
        <v>1251159110</v>
      </c>
      <c r="B8" s="282" t="s">
        <v>657</v>
      </c>
      <c r="C8" s="222">
        <v>70148844.569999993</v>
      </c>
      <c r="D8" s="300">
        <v>70148844.569999993</v>
      </c>
      <c r="E8" s="300">
        <f>+C8-D8</f>
        <v>0</v>
      </c>
      <c r="F8" s="299"/>
    </row>
    <row r="9" spans="1:6" x14ac:dyDescent="0.2">
      <c r="A9" s="282">
        <v>1251159111</v>
      </c>
      <c r="B9" s="282" t="s">
        <v>657</v>
      </c>
      <c r="C9" s="222">
        <v>0</v>
      </c>
      <c r="D9" s="300">
        <v>3489978.11</v>
      </c>
      <c r="E9" s="300">
        <f t="shared" ref="E9:E13" si="0">+C9-D9</f>
        <v>-3489978.11</v>
      </c>
      <c r="F9" s="299"/>
    </row>
    <row r="10" spans="1:6" x14ac:dyDescent="0.2">
      <c r="A10" s="282">
        <v>1252159211</v>
      </c>
      <c r="B10" s="282" t="s">
        <v>658</v>
      </c>
      <c r="C10" s="222">
        <v>0</v>
      </c>
      <c r="D10" s="300">
        <v>8260</v>
      </c>
      <c r="E10" s="300">
        <f t="shared" si="0"/>
        <v>-8260</v>
      </c>
      <c r="F10" s="299"/>
    </row>
    <row r="11" spans="1:6" x14ac:dyDescent="0.2">
      <c r="A11" s="282">
        <v>1254159710</v>
      </c>
      <c r="B11" s="282" t="s">
        <v>659</v>
      </c>
      <c r="C11" s="222">
        <v>1293009.5900000001</v>
      </c>
      <c r="D11" s="300">
        <v>1293009.5900000001</v>
      </c>
      <c r="E11" s="300">
        <f t="shared" si="0"/>
        <v>0</v>
      </c>
      <c r="F11" s="299"/>
    </row>
    <row r="12" spans="1:6" x14ac:dyDescent="0.2">
      <c r="A12" s="282">
        <v>1254159711</v>
      </c>
      <c r="B12" s="282" t="s">
        <v>660</v>
      </c>
      <c r="C12" s="222">
        <v>0</v>
      </c>
      <c r="D12" s="300">
        <v>3840072.34</v>
      </c>
      <c r="E12" s="300">
        <f t="shared" si="0"/>
        <v>-3840072.34</v>
      </c>
      <c r="F12" s="299"/>
    </row>
    <row r="13" spans="1:6" x14ac:dyDescent="0.2">
      <c r="A13" s="282">
        <v>1259159911</v>
      </c>
      <c r="B13" s="282" t="s">
        <v>661</v>
      </c>
      <c r="C13" s="222">
        <v>0</v>
      </c>
      <c r="D13" s="300">
        <v>4990</v>
      </c>
      <c r="E13" s="300">
        <f t="shared" si="0"/>
        <v>-4990</v>
      </c>
      <c r="F13" s="299"/>
    </row>
    <row r="14" spans="1:6" x14ac:dyDescent="0.2">
      <c r="A14" s="62"/>
      <c r="B14" s="62" t="s">
        <v>325</v>
      </c>
      <c r="C14" s="244">
        <f>SUM(C8:C13)</f>
        <v>71441854.159999996</v>
      </c>
      <c r="D14" s="244">
        <f>SUM(D8:D13)</f>
        <v>78785154.609999999</v>
      </c>
      <c r="E14" s="244">
        <f>SUM(E8:E13)</f>
        <v>-7343300.4499999993</v>
      </c>
      <c r="F14" s="62"/>
    </row>
    <row r="15" spans="1:6" x14ac:dyDescent="0.2">
      <c r="A15" s="60"/>
      <c r="B15" s="60"/>
      <c r="C15" s="231"/>
      <c r="D15" s="231"/>
      <c r="E15" s="231"/>
      <c r="F15" s="60"/>
    </row>
    <row r="16" spans="1:6" x14ac:dyDescent="0.2">
      <c r="A16" s="60"/>
      <c r="B16" s="60"/>
      <c r="C16" s="231"/>
      <c r="D16" s="231"/>
      <c r="E16" s="231"/>
      <c r="F16" s="60"/>
    </row>
    <row r="17" spans="1:6" ht="11.25" customHeight="1" x14ac:dyDescent="0.2">
      <c r="A17" s="306" t="s">
        <v>324</v>
      </c>
      <c r="B17" s="305"/>
      <c r="C17" s="304"/>
      <c r="D17" s="304"/>
      <c r="E17" s="304"/>
      <c r="F17" s="190" t="s">
        <v>323</v>
      </c>
    </row>
    <row r="18" spans="1:6" x14ac:dyDescent="0.2">
      <c r="A18" s="284"/>
      <c r="B18" s="284"/>
      <c r="C18" s="285"/>
      <c r="D18" s="285"/>
      <c r="E18" s="285"/>
    </row>
    <row r="19" spans="1:6" ht="15" customHeight="1" x14ac:dyDescent="0.2">
      <c r="A19" s="228" t="s">
        <v>45</v>
      </c>
      <c r="B19" s="227" t="s">
        <v>46</v>
      </c>
      <c r="C19" s="289" t="s">
        <v>47</v>
      </c>
      <c r="D19" s="289" t="s">
        <v>48</v>
      </c>
      <c r="E19" s="289" t="s">
        <v>49</v>
      </c>
      <c r="F19" s="288" t="s">
        <v>306</v>
      </c>
    </row>
    <row r="20" spans="1:6" ht="11.25" customHeight="1" x14ac:dyDescent="0.2">
      <c r="A20" s="223"/>
      <c r="B20" s="282"/>
      <c r="C20" s="222"/>
      <c r="D20" s="222"/>
      <c r="E20" s="222"/>
      <c r="F20" s="299"/>
    </row>
    <row r="21" spans="1:6" ht="11.25" customHeight="1" x14ac:dyDescent="0.2">
      <c r="A21" s="223"/>
      <c r="B21" s="282"/>
      <c r="C21" s="222"/>
      <c r="D21" s="222"/>
      <c r="E21" s="222"/>
      <c r="F21" s="299"/>
    </row>
    <row r="22" spans="1:6" x14ac:dyDescent="0.2">
      <c r="A22" s="62"/>
      <c r="B22" s="62" t="s">
        <v>322</v>
      </c>
      <c r="C22" s="244">
        <f>SUM(C20:C21)</f>
        <v>0</v>
      </c>
      <c r="D22" s="244">
        <f>SUM(D20:D21)</f>
        <v>0</v>
      </c>
      <c r="E22" s="244">
        <f>SUM(E20:E21)</f>
        <v>0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3" t="s">
        <v>321</v>
      </c>
      <c r="B25" s="302"/>
      <c r="C25" s="301"/>
      <c r="D25" s="301"/>
      <c r="E25" s="290"/>
      <c r="F25" s="267" t="s">
        <v>320</v>
      </c>
    </row>
    <row r="26" spans="1:6" x14ac:dyDescent="0.2">
      <c r="A26" s="278"/>
      <c r="B26" s="278"/>
      <c r="C26" s="229"/>
    </row>
    <row r="27" spans="1:6" ht="15" customHeight="1" x14ac:dyDescent="0.2">
      <c r="A27" s="228" t="s">
        <v>45</v>
      </c>
      <c r="B27" s="227" t="s">
        <v>46</v>
      </c>
      <c r="C27" s="289" t="s">
        <v>47</v>
      </c>
      <c r="D27" s="289" t="s">
        <v>48</v>
      </c>
      <c r="E27" s="289" t="s">
        <v>49</v>
      </c>
      <c r="F27" s="288" t="s">
        <v>306</v>
      </c>
    </row>
    <row r="28" spans="1:6" x14ac:dyDescent="0.2">
      <c r="A28" s="282">
        <v>1275100001</v>
      </c>
      <c r="B28" s="282" t="s">
        <v>936</v>
      </c>
      <c r="C28" s="222">
        <v>16169197.1</v>
      </c>
      <c r="D28" s="222">
        <v>18028459.550000001</v>
      </c>
      <c r="E28" s="300">
        <f t="shared" ref="E28" si="1">+C28-D28</f>
        <v>-1859262.4500000011</v>
      </c>
      <c r="F28" s="299"/>
    </row>
    <row r="29" spans="1:6" x14ac:dyDescent="0.2">
      <c r="A29" s="282"/>
      <c r="B29" s="282"/>
      <c r="C29" s="222"/>
      <c r="D29" s="300"/>
      <c r="E29" s="300"/>
      <c r="F29" s="299"/>
    </row>
    <row r="30" spans="1:6" x14ac:dyDescent="0.2">
      <c r="A30" s="298"/>
      <c r="B30" s="298" t="s">
        <v>319</v>
      </c>
      <c r="C30" s="297">
        <f>SUM(C28:C29)</f>
        <v>16169197.1</v>
      </c>
      <c r="D30" s="297">
        <f>SUM(D28:D29)</f>
        <v>18028459.550000001</v>
      </c>
      <c r="E30" s="297">
        <f>SUM(E28:E29)</f>
        <v>-1859262.4500000011</v>
      </c>
      <c r="F30" s="297"/>
    </row>
    <row r="31" spans="1:6" x14ac:dyDescent="0.2">
      <c r="A31" s="296"/>
      <c r="B31" s="294"/>
      <c r="C31" s="295"/>
      <c r="D31" s="295"/>
      <c r="E31" s="295"/>
      <c r="F31" s="294"/>
    </row>
  </sheetData>
  <dataValidations count="6">
    <dataValidation allowBlank="1" showInputMessage="1" showErrorMessage="1" prompt="Importe final del periodo que corresponde la información financiera trimestral que se presenta." sqref="D7 D19 D27"/>
    <dataValidation allowBlank="1" showInputMessage="1" showErrorMessage="1" prompt="Saldo al 31 de diciembre del año anterior del ejercio que se presenta." sqref="C7 C19 C27"/>
    <dataValidation allowBlank="1" showInputMessage="1" showErrorMessage="1" prompt="Corresponde al número de la cuenta de acuerdo al Plan de Cuentas emitido por el CONAC (DOF 23/12/2015)." sqref="A7 A19 A27"/>
    <dataValidation allowBlank="1" showInputMessage="1" showErrorMessage="1" prompt="Indicar el medio como se está amortizando el intangible, por tiempo, por uso." sqref="F7 F27 F19"/>
    <dataValidation allowBlank="1" showInputMessage="1" showErrorMessage="1" prompt="Diferencia entre el saldo final y el inicial presentados." sqref="E7 E27 E19"/>
    <dataValidation allowBlank="1" showInputMessage="1" showErrorMessage="1" prompt="Corresponde al nombre o descripción de la cuenta de acuerdo al Plan de Cuentas emitido por el CONAC." sqref="B7 B27 B19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2" sqref="A2:B2"/>
      <selection pane="bottomLeft" activeCell="A2" sqref="A2:B2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7" customWidth="1"/>
    <col min="6" max="6" width="17.6640625" style="6" customWidth="1"/>
    <col min="7" max="16384" width="11.44140625" style="6"/>
  </cols>
  <sheetData>
    <row r="2" spans="1:6" ht="15" customHeight="1" x14ac:dyDescent="0.2">
      <c r="A2" s="460" t="s">
        <v>143</v>
      </c>
      <c r="B2" s="461"/>
      <c r="C2" s="101"/>
      <c r="D2" s="101"/>
      <c r="E2" s="101"/>
      <c r="F2" s="10"/>
    </row>
    <row r="3" spans="1:6" ht="10.8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H17" sqref="H17"/>
    </sheetView>
  </sheetViews>
  <sheetFormatPr baseColWidth="10" defaultColWidth="11.44140625" defaultRowHeight="10.199999999999999" x14ac:dyDescent="0.2"/>
  <cols>
    <col min="1" max="1" width="20.6640625" style="18" customWidth="1"/>
    <col min="2" max="7" width="11.44140625" style="18"/>
    <col min="8" max="8" width="17.6640625" style="18" customWidth="1"/>
    <col min="9" max="16384" width="11.441406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470"/>
      <c r="K6" s="470"/>
      <c r="L6" s="470"/>
      <c r="M6" s="470"/>
      <c r="N6" s="470"/>
      <c r="O6" s="470"/>
      <c r="P6" s="470"/>
      <c r="Q6" s="470"/>
    </row>
    <row r="7" spans="1:17" x14ac:dyDescent="0.2">
      <c r="A7" s="3" t="s">
        <v>52</v>
      </c>
      <c r="B7" s="18" t="s">
        <v>523</v>
      </c>
    </row>
    <row r="8" spans="1:17" ht="52.5" customHeight="1" x14ac:dyDescent="0.2">
      <c r="A8" s="471" t="s">
        <v>53</v>
      </c>
      <c r="B8" s="471"/>
      <c r="C8" s="471"/>
      <c r="D8" s="471"/>
      <c r="E8" s="471"/>
      <c r="F8" s="471"/>
      <c r="G8" s="471"/>
      <c r="H8" s="471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zoomScaleSheetLayoutView="90" workbookViewId="0">
      <selection activeCell="D15" sqref="D15"/>
    </sheetView>
  </sheetViews>
  <sheetFormatPr baseColWidth="10" defaultColWidth="11.44140625" defaultRowHeight="10.199999999999999" x14ac:dyDescent="0.2"/>
  <cols>
    <col min="1" max="1" width="20.6640625" style="8" customWidth="1"/>
    <col min="2" max="2" width="36.88671875" style="8" customWidth="1"/>
    <col min="3" max="3" width="16.5546875" style="9" customWidth="1"/>
    <col min="4" max="4" width="14.33203125" style="61" customWidth="1"/>
    <col min="5" max="5" width="17.6640625" style="61" customWidth="1"/>
    <col min="6" max="6" width="14.6640625" style="8" customWidth="1"/>
    <col min="7" max="16384" width="11.44140625" style="8"/>
  </cols>
  <sheetData>
    <row r="1" spans="1:6" s="89" customFormat="1" x14ac:dyDescent="0.2">
      <c r="A1" s="3" t="s">
        <v>43</v>
      </c>
      <c r="B1" s="3"/>
      <c r="C1" s="247"/>
      <c r="D1" s="241"/>
      <c r="E1" s="4"/>
      <c r="F1" s="5"/>
    </row>
    <row r="2" spans="1:6" s="89" customFormat="1" x14ac:dyDescent="0.2">
      <c r="A2" s="3" t="s">
        <v>139</v>
      </c>
      <c r="B2" s="3"/>
      <c r="C2" s="247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522</v>
      </c>
      <c r="B5" s="230"/>
      <c r="C5" s="7"/>
      <c r="D5" s="247"/>
      <c r="E5" s="190" t="s">
        <v>243</v>
      </c>
    </row>
    <row r="6" spans="1:6" s="89" customFormat="1" x14ac:dyDescent="0.2">
      <c r="A6" s="249"/>
      <c r="B6" s="249"/>
      <c r="C6" s="248"/>
      <c r="D6" s="3"/>
      <c r="E6" s="247"/>
      <c r="F6" s="3"/>
    </row>
    <row r="7" spans="1:6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5" t="s">
        <v>240</v>
      </c>
    </row>
    <row r="8" spans="1:6" ht="11.25" customHeight="1" x14ac:dyDescent="0.2">
      <c r="A8" s="223">
        <v>1114100010</v>
      </c>
      <c r="B8" s="223" t="s">
        <v>515</v>
      </c>
      <c r="C8" s="222">
        <v>30281485.34</v>
      </c>
      <c r="D8" s="246"/>
      <c r="E8" s="222"/>
    </row>
    <row r="9" spans="1:6" ht="11.25" customHeight="1" x14ac:dyDescent="0.2">
      <c r="A9" s="223">
        <v>1114100011</v>
      </c>
      <c r="B9" s="223" t="s">
        <v>516</v>
      </c>
      <c r="C9" s="222">
        <v>2378900.42</v>
      </c>
      <c r="D9" s="246"/>
      <c r="E9" s="222"/>
    </row>
    <row r="10" spans="1:6" x14ac:dyDescent="0.2">
      <c r="A10" s="245"/>
      <c r="B10" s="245" t="s">
        <v>249</v>
      </c>
      <c r="C10" s="232">
        <f>SUM(C8:C9)</f>
        <v>32660385.759999998</v>
      </c>
      <c r="D10" s="244"/>
      <c r="E10" s="232"/>
    </row>
    <row r="11" spans="1:6" x14ac:dyDescent="0.2">
      <c r="A11" s="243"/>
      <c r="B11" s="243"/>
      <c r="C11" s="242"/>
      <c r="D11" s="243"/>
      <c r="E11" s="242"/>
    </row>
    <row r="12" spans="1:6" x14ac:dyDescent="0.2">
      <c r="A12" s="243"/>
      <c r="B12" s="243"/>
      <c r="C12" s="242"/>
      <c r="D12" s="243"/>
      <c r="E12" s="242"/>
    </row>
    <row r="13" spans="1:6" ht="11.25" customHeight="1" x14ac:dyDescent="0.2">
      <c r="A13" s="217" t="s">
        <v>248</v>
      </c>
      <c r="B13" s="230"/>
      <c r="C13" s="229"/>
      <c r="D13" s="190" t="s">
        <v>243</v>
      </c>
    </row>
    <row r="14" spans="1:6" x14ac:dyDescent="0.2">
      <c r="A14" s="89"/>
      <c r="B14" s="89"/>
      <c r="C14" s="7"/>
      <c r="D14" s="241"/>
      <c r="E14" s="4"/>
      <c r="F14" s="89"/>
    </row>
    <row r="15" spans="1:6" ht="15" customHeight="1" x14ac:dyDescent="0.2">
      <c r="A15" s="228" t="s">
        <v>45</v>
      </c>
      <c r="B15" s="227" t="s">
        <v>46</v>
      </c>
      <c r="C15" s="225" t="s">
        <v>242</v>
      </c>
      <c r="D15" s="226" t="s">
        <v>241</v>
      </c>
      <c r="E15" s="240"/>
    </row>
    <row r="16" spans="1:6" ht="11.25" customHeight="1" x14ac:dyDescent="0.2">
      <c r="A16" s="238" t="s">
        <v>517</v>
      </c>
      <c r="B16" s="237" t="s">
        <v>518</v>
      </c>
      <c r="C16" s="236">
        <v>26117784</v>
      </c>
      <c r="D16" s="222"/>
      <c r="E16" s="10"/>
    </row>
    <row r="17" spans="1:6" ht="11.25" customHeight="1" x14ac:dyDescent="0.2">
      <c r="A17" s="238" t="s">
        <v>517</v>
      </c>
      <c r="B17" s="237" t="s">
        <v>519</v>
      </c>
      <c r="C17" s="236">
        <v>2353341</v>
      </c>
      <c r="D17" s="222"/>
      <c r="E17" s="10"/>
    </row>
    <row r="18" spans="1:6" ht="11.25" customHeight="1" x14ac:dyDescent="0.2">
      <c r="A18" s="238" t="s">
        <v>517</v>
      </c>
      <c r="B18" s="237" t="s">
        <v>520</v>
      </c>
      <c r="C18" s="236">
        <v>3676575</v>
      </c>
      <c r="D18" s="222"/>
      <c r="E18" s="10"/>
    </row>
    <row r="19" spans="1:6" ht="11.25" customHeight="1" x14ac:dyDescent="0.2">
      <c r="A19" s="238" t="s">
        <v>517</v>
      </c>
      <c r="B19" s="237" t="s">
        <v>521</v>
      </c>
      <c r="C19" s="236">
        <v>23539939</v>
      </c>
      <c r="D19" s="222"/>
      <c r="E19" s="10"/>
    </row>
    <row r="20" spans="1:6" ht="11.25" customHeight="1" x14ac:dyDescent="0.2">
      <c r="A20" s="238" t="s">
        <v>517</v>
      </c>
      <c r="B20" s="237" t="s">
        <v>917</v>
      </c>
      <c r="C20" s="236">
        <v>6743037</v>
      </c>
      <c r="D20" s="222"/>
      <c r="E20" s="10"/>
    </row>
    <row r="21" spans="1:6" x14ac:dyDescent="0.2">
      <c r="A21" s="235"/>
      <c r="B21" s="235" t="s">
        <v>247</v>
      </c>
      <c r="C21" s="234">
        <f>SUM(C16:C20)</f>
        <v>62430676</v>
      </c>
      <c r="D21" s="239"/>
      <c r="E21" s="11"/>
    </row>
    <row r="22" spans="1:6" x14ac:dyDescent="0.2">
      <c r="A22" s="60"/>
      <c r="B22" s="60"/>
      <c r="C22" s="231"/>
      <c r="D22" s="60"/>
      <c r="E22" s="231"/>
      <c r="F22" s="89"/>
    </row>
    <row r="23" spans="1:6" x14ac:dyDescent="0.2">
      <c r="A23" s="60"/>
      <c r="B23" s="60"/>
      <c r="C23" s="231"/>
      <c r="D23" s="60"/>
      <c r="E23" s="231"/>
      <c r="F23" s="89"/>
    </row>
    <row r="24" spans="1:6" ht="11.25" customHeight="1" x14ac:dyDescent="0.2">
      <c r="A24" s="217" t="s">
        <v>246</v>
      </c>
      <c r="B24" s="230"/>
      <c r="C24" s="229"/>
      <c r="D24" s="89"/>
      <c r="E24" s="190" t="s">
        <v>243</v>
      </c>
    </row>
    <row r="25" spans="1:6" x14ac:dyDescent="0.2">
      <c r="A25" s="89"/>
      <c r="B25" s="89"/>
      <c r="C25" s="7"/>
      <c r="D25" s="89"/>
      <c r="E25" s="7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242</v>
      </c>
      <c r="D26" s="226" t="s">
        <v>241</v>
      </c>
      <c r="E26" s="225" t="s">
        <v>240</v>
      </c>
      <c r="F26" s="224"/>
    </row>
    <row r="27" spans="1:6" x14ac:dyDescent="0.2">
      <c r="A27" s="238" t="s">
        <v>523</v>
      </c>
      <c r="B27" s="237"/>
      <c r="C27" s="236"/>
      <c r="D27" s="236"/>
      <c r="E27" s="222"/>
      <c r="F27" s="10"/>
    </row>
    <row r="28" spans="1:6" x14ac:dyDescent="0.2">
      <c r="A28" s="238"/>
      <c r="B28" s="237"/>
      <c r="C28" s="236"/>
      <c r="D28" s="236"/>
      <c r="E28" s="222"/>
      <c r="F28" s="10"/>
    </row>
    <row r="29" spans="1:6" x14ac:dyDescent="0.2">
      <c r="A29" s="235"/>
      <c r="B29" s="235" t="s">
        <v>245</v>
      </c>
      <c r="C29" s="234">
        <f>SUM(C27:C28)</f>
        <v>0</v>
      </c>
      <c r="D29" s="233"/>
      <c r="E29" s="232"/>
      <c r="F29" s="11"/>
    </row>
    <row r="30" spans="1:6" x14ac:dyDescent="0.2">
      <c r="A30" s="60"/>
      <c r="B30" s="60"/>
      <c r="C30" s="231"/>
      <c r="D30" s="60"/>
      <c r="E30" s="231"/>
      <c r="F30" s="89"/>
    </row>
    <row r="31" spans="1:6" x14ac:dyDescent="0.2">
      <c r="A31" s="60"/>
      <c r="B31" s="60"/>
      <c r="C31" s="231"/>
      <c r="D31" s="60"/>
      <c r="E31" s="231"/>
      <c r="F31" s="89"/>
    </row>
    <row r="32" spans="1:6" ht="11.25" customHeight="1" x14ac:dyDescent="0.2">
      <c r="A32" s="217" t="s">
        <v>244</v>
      </c>
      <c r="B32" s="230"/>
      <c r="C32" s="229"/>
      <c r="D32" s="89"/>
      <c r="E32" s="190" t="s">
        <v>243</v>
      </c>
    </row>
    <row r="33" spans="1:6" x14ac:dyDescent="0.2">
      <c r="A33" s="89"/>
      <c r="B33" s="89"/>
      <c r="C33" s="7"/>
      <c r="D33" s="89"/>
      <c r="E33" s="7"/>
      <c r="F33" s="89"/>
    </row>
    <row r="34" spans="1:6" ht="15" customHeight="1" x14ac:dyDescent="0.2">
      <c r="A34" s="228" t="s">
        <v>45</v>
      </c>
      <c r="B34" s="227" t="s">
        <v>46</v>
      </c>
      <c r="C34" s="225" t="s">
        <v>242</v>
      </c>
      <c r="D34" s="226" t="s">
        <v>241</v>
      </c>
      <c r="E34" s="225" t="s">
        <v>240</v>
      </c>
      <c r="F34" s="224"/>
    </row>
    <row r="35" spans="1:6" x14ac:dyDescent="0.2">
      <c r="A35" s="223" t="s">
        <v>523</v>
      </c>
      <c r="B35" s="223"/>
      <c r="C35" s="222"/>
      <c r="D35" s="222"/>
      <c r="E35" s="222"/>
      <c r="F35" s="10"/>
    </row>
    <row r="36" spans="1:6" x14ac:dyDescent="0.2">
      <c r="A36" s="223"/>
      <c r="B36" s="223"/>
      <c r="C36" s="222"/>
      <c r="D36" s="222"/>
      <c r="E36" s="222"/>
      <c r="F36" s="10"/>
    </row>
    <row r="37" spans="1:6" x14ac:dyDescent="0.2">
      <c r="A37" s="221"/>
      <c r="B37" s="221" t="s">
        <v>239</v>
      </c>
      <c r="C37" s="220">
        <f>SUM(C35:C36)</f>
        <v>0</v>
      </c>
      <c r="D37" s="219"/>
      <c r="E37" s="218"/>
      <c r="F37" s="11"/>
    </row>
  </sheetData>
  <dataValidations count="5">
    <dataValidation allowBlank="1" showInputMessage="1" showErrorMessage="1" prompt="Saldo final de la Información Financiera Trimestral que se presenta (trimestral: 1er, 2do, 3ro. o 4to.)." sqref="C7 C15 C26 C34"/>
    <dataValidation allowBlank="1" showInputMessage="1" showErrorMessage="1" prompt="Corresponde al número de la cuenta de acuerdo al Plan de Cuentas emitido por el CONAC (DOF 23/12/2015)." sqref="A7 A15 A26 A34"/>
    <dataValidation allowBlank="1" showInputMessage="1" showErrorMessage="1" prompt="Corresponde al nombre o descripción de la cuenta de acuerdo al Plan de Cuentas emitido por el CONAC." sqref="B7 B15 B26 B34"/>
    <dataValidation allowBlank="1" showInputMessage="1" showErrorMessage="1" prompt="Especificar el tipo de instrumento de inversión: Bondes, Petrobonos, Cetes, Mesa de dinero, etc." sqref="D7 D15 D26 D34"/>
    <dataValidation allowBlank="1" showInputMessage="1" showErrorMessage="1" prompt="En los casos en que la inversión se localice en dos o mas tipos de instrumentos, se detallará cada una de ellas y el importe invertido." sqref="E7 E26 E34"/>
  </dataValidation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2" sqref="A2:B2"/>
    </sheetView>
  </sheetViews>
  <sheetFormatPr baseColWidth="10" defaultColWidth="11.44140625" defaultRowHeight="10.199999999999999" x14ac:dyDescent="0.2"/>
  <cols>
    <col min="1" max="1" width="20.6640625" style="18" customWidth="1"/>
    <col min="2" max="7" width="11.44140625" style="18"/>
    <col min="8" max="8" width="17.6640625" style="18" customWidth="1"/>
    <col min="9" max="16384" width="11.441406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70"/>
      <c r="K6" s="470"/>
      <c r="L6" s="470"/>
      <c r="M6" s="470"/>
      <c r="N6" s="470"/>
      <c r="O6" s="470"/>
      <c r="P6" s="470"/>
      <c r="Q6" s="470"/>
    </row>
    <row r="7" spans="1:17" x14ac:dyDescent="0.2">
      <c r="A7" s="3" t="s">
        <v>52</v>
      </c>
    </row>
    <row r="8" spans="1:17" ht="52.5" customHeight="1" x14ac:dyDescent="0.2">
      <c r="A8" s="471" t="s">
        <v>53</v>
      </c>
      <c r="B8" s="471"/>
      <c r="C8" s="471"/>
      <c r="D8" s="471"/>
      <c r="E8" s="471"/>
      <c r="F8" s="471"/>
      <c r="G8" s="471"/>
      <c r="H8" s="471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Normal="100" zoomScaleSheetLayoutView="100" workbookViewId="0">
      <selection activeCell="A16" sqref="A16"/>
    </sheetView>
  </sheetViews>
  <sheetFormatPr baseColWidth="10" defaultColWidth="11.44140625" defaultRowHeight="10.199999999999999" x14ac:dyDescent="0.2"/>
  <cols>
    <col min="1" max="1" width="20.6640625" style="89" customWidth="1"/>
    <col min="2" max="2" width="40" style="89" customWidth="1"/>
    <col min="3" max="3" width="17.6640625" style="7" customWidth="1"/>
    <col min="4" max="4" width="17.6640625" style="89" customWidth="1"/>
    <col min="5" max="16384" width="11.441406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6" customFormat="1" ht="11.25" customHeight="1" x14ac:dyDescent="0.3">
      <c r="A5" s="307" t="s">
        <v>331</v>
      </c>
      <c r="B5" s="317"/>
      <c r="C5" s="316"/>
      <c r="D5" s="315" t="s">
        <v>328</v>
      </c>
    </row>
    <row r="6" spans="1:4" x14ac:dyDescent="0.2">
      <c r="A6" s="313"/>
      <c r="B6" s="313"/>
      <c r="C6" s="314"/>
      <c r="D6" s="313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312" t="s">
        <v>260</v>
      </c>
    </row>
    <row r="8" spans="1:4" x14ac:dyDescent="0.2">
      <c r="A8" s="283">
        <v>1191100001</v>
      </c>
      <c r="B8" s="283" t="s">
        <v>662</v>
      </c>
      <c r="C8" s="231">
        <v>47020</v>
      </c>
      <c r="D8" s="311"/>
    </row>
    <row r="9" spans="1:4" x14ac:dyDescent="0.2">
      <c r="A9" s="283"/>
      <c r="B9" s="283"/>
      <c r="C9" s="310"/>
      <c r="D9" s="309"/>
    </row>
    <row r="10" spans="1:4" x14ac:dyDescent="0.2">
      <c r="A10" s="251"/>
      <c r="B10" s="251" t="s">
        <v>330</v>
      </c>
      <c r="C10" s="233">
        <f>SUM(C8:C9)</f>
        <v>47020</v>
      </c>
      <c r="D10" s="308"/>
    </row>
    <row r="13" spans="1:4" ht="11.25" customHeight="1" x14ac:dyDescent="0.2">
      <c r="A13" s="307" t="s">
        <v>329</v>
      </c>
      <c r="B13" s="317"/>
      <c r="C13" s="316"/>
      <c r="D13" s="315" t="s">
        <v>328</v>
      </c>
    </row>
    <row r="14" spans="1:4" x14ac:dyDescent="0.2">
      <c r="A14" s="313"/>
      <c r="B14" s="313"/>
      <c r="C14" s="314"/>
      <c r="D14" s="313"/>
    </row>
    <row r="15" spans="1:4" ht="15" customHeight="1" x14ac:dyDescent="0.2">
      <c r="A15" s="228" t="s">
        <v>45</v>
      </c>
      <c r="B15" s="227" t="s">
        <v>46</v>
      </c>
      <c r="C15" s="225" t="s">
        <v>242</v>
      </c>
      <c r="D15" s="312" t="s">
        <v>260</v>
      </c>
    </row>
    <row r="16" spans="1:4" x14ac:dyDescent="0.2">
      <c r="A16" s="283" t="s">
        <v>523</v>
      </c>
      <c r="B16" s="283"/>
      <c r="C16" s="231"/>
      <c r="D16" s="311"/>
    </row>
    <row r="17" spans="1:4" x14ac:dyDescent="0.2">
      <c r="A17" s="283"/>
      <c r="B17" s="283"/>
      <c r="C17" s="310"/>
      <c r="D17" s="311"/>
    </row>
    <row r="18" spans="1:4" x14ac:dyDescent="0.2">
      <c r="A18" s="251"/>
      <c r="B18" s="251" t="s">
        <v>327</v>
      </c>
      <c r="C18" s="233">
        <f>SUM(C16:C17)</f>
        <v>0</v>
      </c>
      <c r="D18" s="308"/>
    </row>
  </sheetData>
  <dataValidations count="4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Características cualitativas significativas que les impacten financieramente." sqref="D7 D15"/>
  </dataValidations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4" width="17.6640625" style="6" customWidth="1"/>
    <col min="5" max="16384" width="11.44140625" style="6"/>
  </cols>
  <sheetData>
    <row r="2" spans="1:4" ht="15" customHeight="1" x14ac:dyDescent="0.2">
      <c r="A2" s="460" t="s">
        <v>143</v>
      </c>
      <c r="B2" s="461"/>
      <c r="C2" s="88"/>
      <c r="D2" s="88"/>
    </row>
    <row r="3" spans="1:4" ht="10.8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zoomScaleSheetLayoutView="100" workbookViewId="0">
      <selection activeCell="E21" sqref="E21"/>
    </sheetView>
  </sheetViews>
  <sheetFormatPr baseColWidth="10" defaultColWidth="13.6640625" defaultRowHeight="10.199999999999999" x14ac:dyDescent="0.2"/>
  <cols>
    <col min="1" max="1" width="20.6640625" style="89" customWidth="1"/>
    <col min="2" max="2" width="36.5546875" style="89" customWidth="1"/>
    <col min="3" max="7" width="17.6640625" style="7" customWidth="1"/>
    <col min="8" max="8" width="17.6640625" style="89" customWidth="1"/>
    <col min="9" max="16384" width="13.6640625" style="89"/>
  </cols>
  <sheetData>
    <row r="1" spans="1:8" ht="11.25" customHeight="1" x14ac:dyDescent="0.2">
      <c r="A1" s="3" t="s">
        <v>43</v>
      </c>
      <c r="B1" s="3"/>
      <c r="C1" s="247"/>
      <c r="D1" s="247"/>
      <c r="E1" s="247"/>
      <c r="F1" s="247"/>
      <c r="G1" s="247"/>
      <c r="H1" s="5"/>
    </row>
    <row r="2" spans="1:8" x14ac:dyDescent="0.2">
      <c r="A2" s="3" t="s">
        <v>139</v>
      </c>
      <c r="B2" s="3"/>
      <c r="C2" s="247"/>
      <c r="D2" s="247"/>
      <c r="E2" s="247"/>
      <c r="F2" s="247"/>
      <c r="G2" s="247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336</v>
      </c>
      <c r="B5" s="190"/>
      <c r="C5" s="23"/>
      <c r="D5" s="23"/>
      <c r="E5" s="23"/>
      <c r="F5" s="23"/>
      <c r="G5" s="23"/>
      <c r="H5" s="321" t="s">
        <v>333</v>
      </c>
    </row>
    <row r="6" spans="1:8" x14ac:dyDescent="0.2">
      <c r="A6" s="284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264" t="s">
        <v>264</v>
      </c>
      <c r="E7" s="264" t="s">
        <v>263</v>
      </c>
      <c r="F7" s="264" t="s">
        <v>262</v>
      </c>
      <c r="G7" s="263" t="s">
        <v>261</v>
      </c>
      <c r="H7" s="227" t="s">
        <v>260</v>
      </c>
    </row>
    <row r="8" spans="1:8" x14ac:dyDescent="0.2">
      <c r="A8" s="223">
        <v>2111</v>
      </c>
      <c r="B8" s="223" t="s">
        <v>663</v>
      </c>
      <c r="C8" s="222">
        <v>-24598523</v>
      </c>
      <c r="D8" s="222">
        <v>-24598523</v>
      </c>
      <c r="E8" s="222"/>
      <c r="F8" s="222"/>
      <c r="G8" s="222"/>
      <c r="H8" s="320"/>
    </row>
    <row r="9" spans="1:8" x14ac:dyDescent="0.2">
      <c r="A9" s="223">
        <v>2112</v>
      </c>
      <c r="B9" s="223" t="s">
        <v>664</v>
      </c>
      <c r="C9" s="222">
        <v>-17010969</v>
      </c>
      <c r="D9" s="222">
        <v>-17010969</v>
      </c>
      <c r="E9" s="222"/>
      <c r="F9" s="222"/>
      <c r="G9" s="222"/>
      <c r="H9" s="320"/>
    </row>
    <row r="10" spans="1:8" x14ac:dyDescent="0.2">
      <c r="A10" s="223">
        <v>2113</v>
      </c>
      <c r="B10" s="223" t="s">
        <v>664</v>
      </c>
      <c r="C10" s="222">
        <v>-4076928</v>
      </c>
      <c r="D10" s="222">
        <v>-4076928</v>
      </c>
      <c r="E10" s="222"/>
      <c r="F10" s="222"/>
      <c r="G10" s="222"/>
      <c r="H10" s="320"/>
    </row>
    <row r="11" spans="1:8" x14ac:dyDescent="0.2">
      <c r="A11" s="223">
        <v>2115</v>
      </c>
      <c r="B11" s="223" t="s">
        <v>665</v>
      </c>
      <c r="C11" s="222">
        <v>-15033</v>
      </c>
      <c r="D11" s="222">
        <v>-15033</v>
      </c>
      <c r="E11" s="222"/>
      <c r="F11" s="222"/>
      <c r="G11" s="222"/>
      <c r="H11" s="320"/>
    </row>
    <row r="12" spans="1:8" x14ac:dyDescent="0.2">
      <c r="A12" s="223">
        <v>2117</v>
      </c>
      <c r="B12" s="223" t="s">
        <v>666</v>
      </c>
      <c r="C12" s="222">
        <v>-56450682</v>
      </c>
      <c r="D12" s="222">
        <v>-56450682</v>
      </c>
      <c r="E12" s="222"/>
      <c r="F12" s="222"/>
      <c r="G12" s="222"/>
      <c r="H12" s="320"/>
    </row>
    <row r="13" spans="1:8" x14ac:dyDescent="0.2">
      <c r="A13" s="223">
        <v>2118</v>
      </c>
      <c r="B13" s="223" t="s">
        <v>665</v>
      </c>
      <c r="C13" s="222">
        <v>-50965843</v>
      </c>
      <c r="D13" s="222">
        <v>-50965843</v>
      </c>
      <c r="E13" s="222"/>
      <c r="F13" s="222"/>
      <c r="G13" s="222"/>
      <c r="H13" s="320"/>
    </row>
    <row r="14" spans="1:8" x14ac:dyDescent="0.2">
      <c r="A14" s="223">
        <v>2119</v>
      </c>
      <c r="B14" s="223" t="s">
        <v>665</v>
      </c>
      <c r="C14" s="222">
        <v>-905246</v>
      </c>
      <c r="D14" s="222">
        <v>-905246</v>
      </c>
      <c r="E14" s="222"/>
      <c r="F14" s="222"/>
      <c r="G14" s="222"/>
      <c r="H14" s="320"/>
    </row>
    <row r="15" spans="1:8" x14ac:dyDescent="0.2">
      <c r="A15" s="319"/>
      <c r="B15" s="319" t="s">
        <v>335</v>
      </c>
      <c r="C15" s="318">
        <f>SUM(C8:C14)</f>
        <v>-154023224</v>
      </c>
      <c r="D15" s="318">
        <f>SUM(D8:D14)</f>
        <v>-154023224</v>
      </c>
      <c r="E15" s="318">
        <f>SUM(E8:E14)</f>
        <v>0</v>
      </c>
      <c r="F15" s="318">
        <f>SUM(F8:F14)</f>
        <v>0</v>
      </c>
      <c r="G15" s="318">
        <f>SUM(G8:G14)</f>
        <v>0</v>
      </c>
      <c r="H15" s="318"/>
    </row>
    <row r="18" spans="1:8" x14ac:dyDescent="0.2">
      <c r="A18" s="217" t="s">
        <v>334</v>
      </c>
      <c r="B18" s="190"/>
      <c r="C18" s="23"/>
      <c r="D18" s="23"/>
      <c r="E18" s="23"/>
      <c r="F18" s="23"/>
      <c r="G18" s="23"/>
      <c r="H18" s="321" t="s">
        <v>333</v>
      </c>
    </row>
    <row r="19" spans="1:8" x14ac:dyDescent="0.2">
      <c r="A19" s="284"/>
    </row>
    <row r="20" spans="1:8" ht="15" customHeight="1" x14ac:dyDescent="0.2">
      <c r="A20" s="228" t="s">
        <v>45</v>
      </c>
      <c r="B20" s="227" t="s">
        <v>46</v>
      </c>
      <c r="C20" s="225" t="s">
        <v>242</v>
      </c>
      <c r="D20" s="264" t="s">
        <v>264</v>
      </c>
      <c r="E20" s="264" t="s">
        <v>263</v>
      </c>
      <c r="F20" s="264" t="s">
        <v>262</v>
      </c>
      <c r="G20" s="263" t="s">
        <v>261</v>
      </c>
      <c r="H20" s="227" t="s">
        <v>260</v>
      </c>
    </row>
    <row r="21" spans="1:8" x14ac:dyDescent="0.2">
      <c r="A21" s="223">
        <v>2121900001</v>
      </c>
      <c r="B21" s="223" t="s">
        <v>667</v>
      </c>
      <c r="C21" s="222">
        <v>-39000</v>
      </c>
      <c r="D21" s="222">
        <v>-39000</v>
      </c>
      <c r="E21" s="222"/>
      <c r="F21" s="222"/>
      <c r="G21" s="222"/>
      <c r="H21" s="320"/>
    </row>
    <row r="22" spans="1:8" x14ac:dyDescent="0.2">
      <c r="A22" s="223">
        <v>2129100001</v>
      </c>
      <c r="B22" s="223" t="s">
        <v>668</v>
      </c>
      <c r="C22" s="222">
        <v>-4</v>
      </c>
      <c r="D22" s="222">
        <v>-4</v>
      </c>
      <c r="E22" s="222"/>
      <c r="F22" s="222"/>
      <c r="G22" s="222"/>
      <c r="H22" s="320"/>
    </row>
    <row r="23" spans="1:8" x14ac:dyDescent="0.2">
      <c r="A23" s="223"/>
      <c r="B23" s="223"/>
      <c r="C23" s="222"/>
      <c r="D23" s="222"/>
      <c r="E23" s="222"/>
      <c r="F23" s="222"/>
      <c r="G23" s="222"/>
      <c r="H23" s="320"/>
    </row>
    <row r="24" spans="1:8" x14ac:dyDescent="0.2">
      <c r="A24" s="319"/>
      <c r="B24" s="319" t="s">
        <v>332</v>
      </c>
      <c r="C24" s="318">
        <f>SUM(C21:C23)</f>
        <v>-39004</v>
      </c>
      <c r="D24" s="318">
        <f>SUM(D21:D23)</f>
        <v>-39004</v>
      </c>
      <c r="E24" s="318">
        <f>SUM(E21:E23)</f>
        <v>0</v>
      </c>
      <c r="F24" s="318">
        <f>SUM(F21:F23)</f>
        <v>0</v>
      </c>
      <c r="G24" s="318">
        <f>SUM(G21:G23)</f>
        <v>0</v>
      </c>
      <c r="H24" s="318"/>
    </row>
  </sheetData>
  <dataValidations count="8">
    <dataValidation allowBlank="1" showInputMessage="1" showErrorMessage="1" prompt="Saldo final de la Información Financiera Trimestral que se presenta (trimestral: 1er, 2do, 3ro. o 4to.)." sqref="C7 C20"/>
    <dataValidation allowBlank="1" showInputMessage="1" showErrorMessage="1" prompt="Corresponde al número de la cuenta de acuerdo al Plan de Cuentas emitido por el CONAC (DOF 23/12/2015)." sqref="A7 A20"/>
    <dataValidation allowBlank="1" showInputMessage="1" showErrorMessage="1" prompt="Informar sobre la factibilidad de pago." sqref="H7 H20"/>
    <dataValidation allowBlank="1" showInputMessage="1" showErrorMessage="1" prompt="Importe de la cuentas por cobrar con vencimiento mayor a 365 días." sqref="G7 G20"/>
    <dataValidation allowBlank="1" showInputMessage="1" showErrorMessage="1" prompt="Importe de la cuentas por cobrar con fecha de vencimiento de 181 a 365 días." sqref="F7 F20"/>
    <dataValidation allowBlank="1" showInputMessage="1" showErrorMessage="1" prompt="Importe de la cuentas por cobrar con fecha de vencimiento de 91 a 180 días." sqref="E7 E20"/>
    <dataValidation allowBlank="1" showInputMessage="1" showErrorMessage="1" prompt="Importe de la cuentas por cobrar con fecha de vencimiento de 1 a 90 días." sqref="D7 D20"/>
    <dataValidation allowBlank="1" showInputMessage="1" showErrorMessage="1" prompt="Corresponde al nombre o descripción de la cuenta de acuerdo al Plan de Cuentas emitido por el CONAC." sqref="B7 B20"/>
  </dataValidations>
  <pageMargins left="0.70866141732283472" right="0.70866141732283472" top="0.74803149606299213" bottom="0.74803149606299213" header="0.31496062992125984" footer="0.31496062992125984"/>
  <pageSetup scale="75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2" sqref="A2:B2"/>
      <selection pane="bottomLeft" activeCell="A2" sqref="A2:B2"/>
    </sheetView>
  </sheetViews>
  <sheetFormatPr baseColWidth="10" defaultColWidth="13.6640625" defaultRowHeight="10.199999999999999" x14ac:dyDescent="0.2"/>
  <cols>
    <col min="1" max="1" width="20.6640625" style="6" customWidth="1"/>
    <col min="2" max="2" width="50.6640625" style="6" customWidth="1"/>
    <col min="3" max="7" width="17.6640625" style="7" customWidth="1"/>
    <col min="8" max="8" width="17.6640625" style="6" customWidth="1"/>
    <col min="9" max="16384" width="13.6640625" style="6"/>
  </cols>
  <sheetData>
    <row r="2" spans="1:8" ht="15" customHeight="1" x14ac:dyDescent="0.2">
      <c r="A2" s="460" t="s">
        <v>143</v>
      </c>
      <c r="B2" s="461"/>
      <c r="C2" s="88"/>
      <c r="D2" s="88"/>
      <c r="E2" s="88"/>
      <c r="F2" s="88"/>
      <c r="G2" s="88"/>
      <c r="H2" s="88"/>
    </row>
    <row r="3" spans="1:8" ht="10.8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zoomScaleSheetLayoutView="100" workbookViewId="0">
      <selection activeCell="C13" sqref="C13"/>
    </sheetView>
  </sheetViews>
  <sheetFormatPr baseColWidth="10" defaultColWidth="13.6640625" defaultRowHeight="10.199999999999999" x14ac:dyDescent="0.2"/>
  <cols>
    <col min="1" max="1" width="20.6640625" style="89" customWidth="1"/>
    <col min="2" max="2" width="47.5546875" style="89" customWidth="1"/>
    <col min="3" max="3" width="17.6640625" style="7" customWidth="1"/>
    <col min="4" max="5" width="17.6640625" style="89" customWidth="1"/>
    <col min="6" max="16384" width="13.664062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0" t="s">
        <v>342</v>
      </c>
      <c r="B5" s="330"/>
      <c r="E5" s="321" t="s">
        <v>339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5" t="s">
        <v>338</v>
      </c>
      <c r="E7" s="225" t="s">
        <v>260</v>
      </c>
    </row>
    <row r="8" spans="1:5" ht="11.25" customHeight="1" x14ac:dyDescent="0.2">
      <c r="A8" s="223">
        <v>2162100001</v>
      </c>
      <c r="B8" s="223" t="s">
        <v>669</v>
      </c>
      <c r="C8" s="320">
        <v>-409361.04</v>
      </c>
      <c r="D8" s="320"/>
      <c r="E8" s="299"/>
    </row>
    <row r="9" spans="1:5" ht="11.25" customHeight="1" x14ac:dyDescent="0.2">
      <c r="A9" s="223">
        <v>2165100002</v>
      </c>
      <c r="B9" s="223" t="s">
        <v>670</v>
      </c>
      <c r="C9" s="320">
        <v>0</v>
      </c>
      <c r="D9" s="320"/>
      <c r="E9" s="299"/>
    </row>
    <row r="10" spans="1:5" ht="11.25" customHeight="1" x14ac:dyDescent="0.2">
      <c r="A10" s="223">
        <v>2165100003</v>
      </c>
      <c r="B10" s="223" t="s">
        <v>671</v>
      </c>
      <c r="C10" s="320">
        <v>-691205</v>
      </c>
      <c r="D10" s="320"/>
      <c r="E10" s="299"/>
    </row>
    <row r="11" spans="1:5" x14ac:dyDescent="0.2">
      <c r="A11" s="329"/>
      <c r="B11" s="329" t="s">
        <v>341</v>
      </c>
      <c r="C11" s="328">
        <f>SUM(C8:C10)</f>
        <v>-1100566.04</v>
      </c>
      <c r="D11" s="322"/>
      <c r="E11" s="322"/>
    </row>
    <row r="14" spans="1:5" ht="11.25" customHeight="1" x14ac:dyDescent="0.2">
      <c r="A14" s="217" t="s">
        <v>340</v>
      </c>
      <c r="B14" s="190"/>
      <c r="E14" s="321" t="s">
        <v>339</v>
      </c>
    </row>
    <row r="15" spans="1:5" x14ac:dyDescent="0.2">
      <c r="A15" s="284"/>
    </row>
    <row r="16" spans="1:5" ht="15" customHeight="1" x14ac:dyDescent="0.2">
      <c r="A16" s="228" t="s">
        <v>45</v>
      </c>
      <c r="B16" s="227" t="s">
        <v>46</v>
      </c>
      <c r="C16" s="225" t="s">
        <v>242</v>
      </c>
      <c r="D16" s="225" t="s">
        <v>338</v>
      </c>
      <c r="E16" s="225" t="s">
        <v>260</v>
      </c>
    </row>
    <row r="17" spans="1:5" x14ac:dyDescent="0.2">
      <c r="A17" s="327" t="s">
        <v>523</v>
      </c>
      <c r="B17" s="326"/>
      <c r="C17" s="325"/>
      <c r="D17" s="320"/>
      <c r="E17" s="299"/>
    </row>
    <row r="18" spans="1:5" x14ac:dyDescent="0.2">
      <c r="A18" s="223"/>
      <c r="B18" s="324"/>
      <c r="C18" s="320"/>
      <c r="D18" s="320"/>
      <c r="E18" s="299"/>
    </row>
    <row r="19" spans="1:5" x14ac:dyDescent="0.2">
      <c r="A19" s="319"/>
      <c r="B19" s="319" t="s">
        <v>337</v>
      </c>
      <c r="C19" s="323">
        <f>SUM(C17:C18)</f>
        <v>0</v>
      </c>
      <c r="D19" s="322"/>
      <c r="E19" s="322"/>
    </row>
  </sheetData>
  <dataValidations count="5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Especificar origen de dicho recurso: Federal, Estatal, Municipal, Particulares." sqref="D7 D16"/>
    <dataValidation allowBlank="1" showInputMessage="1" showErrorMessage="1" prompt="Características cualitativas significativas que les impacten financieramente." sqref="E7 E16"/>
  </dataValidation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66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5" width="17.6640625" style="6" customWidth="1"/>
    <col min="6" max="16384" width="13.6640625" style="6"/>
  </cols>
  <sheetData>
    <row r="2" spans="1:5" ht="15" customHeight="1" x14ac:dyDescent="0.2">
      <c r="A2" s="460" t="s">
        <v>143</v>
      </c>
      <c r="B2" s="461"/>
      <c r="D2" s="88"/>
      <c r="E2" s="88"/>
    </row>
    <row r="3" spans="1:5" ht="10.8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zoomScaleSheetLayoutView="100" workbookViewId="0">
      <selection activeCell="A30" sqref="A30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5" width="17.6640625" style="89" customWidth="1"/>
    <col min="6" max="16384" width="11.44140625" style="89"/>
  </cols>
  <sheetData>
    <row r="1" spans="1:5" s="12" customFormat="1" x14ac:dyDescent="0.2">
      <c r="A1" s="21" t="s">
        <v>43</v>
      </c>
      <c r="B1" s="21"/>
      <c r="C1" s="333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350</v>
      </c>
      <c r="B5" s="190"/>
      <c r="C5" s="7"/>
      <c r="D5" s="89"/>
      <c r="E5" s="321" t="s">
        <v>344</v>
      </c>
    </row>
    <row r="6" spans="1:5" s="12" customFormat="1" x14ac:dyDescent="0.2">
      <c r="A6" s="284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242</v>
      </c>
      <c r="D7" s="225" t="s">
        <v>338</v>
      </c>
      <c r="E7" s="225" t="s">
        <v>260</v>
      </c>
    </row>
    <row r="8" spans="1:5" s="12" customFormat="1" x14ac:dyDescent="0.2">
      <c r="A8" s="327" t="s">
        <v>523</v>
      </c>
      <c r="B8" s="326"/>
      <c r="C8" s="325"/>
      <c r="D8" s="320"/>
      <c r="E8" s="299"/>
    </row>
    <row r="9" spans="1:5" s="12" customFormat="1" x14ac:dyDescent="0.2">
      <c r="A9" s="223"/>
      <c r="B9" s="324"/>
      <c r="C9" s="320"/>
      <c r="D9" s="320"/>
      <c r="E9" s="299"/>
    </row>
    <row r="10" spans="1:5" s="12" customFormat="1" x14ac:dyDescent="0.2">
      <c r="A10" s="319"/>
      <c r="B10" s="319" t="s">
        <v>349</v>
      </c>
      <c r="C10" s="323">
        <f>SUM(C8:C9)</f>
        <v>0</v>
      </c>
      <c r="D10" s="322"/>
      <c r="E10" s="322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348</v>
      </c>
      <c r="B13" s="217"/>
      <c r="C13" s="13"/>
      <c r="D13" s="25"/>
      <c r="E13" s="190" t="s">
        <v>347</v>
      </c>
    </row>
    <row r="14" spans="1:5" s="24" customFormat="1" x14ac:dyDescent="0.2">
      <c r="A14" s="278"/>
      <c r="B14" s="278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338</v>
      </c>
      <c r="E15" s="225" t="s">
        <v>260</v>
      </c>
    </row>
    <row r="16" spans="1:5" ht="11.25" customHeight="1" x14ac:dyDescent="0.2">
      <c r="A16" s="238">
        <v>2199100001</v>
      </c>
      <c r="B16" s="273" t="s">
        <v>672</v>
      </c>
      <c r="C16" s="222">
        <v>-2026382</v>
      </c>
      <c r="D16" s="222"/>
      <c r="E16" s="299"/>
    </row>
    <row r="17" spans="1:5" ht="11.25" customHeight="1" x14ac:dyDescent="0.2">
      <c r="A17" s="238">
        <v>2199100002</v>
      </c>
      <c r="B17" s="273" t="s">
        <v>673</v>
      </c>
      <c r="C17" s="222">
        <v>-158543</v>
      </c>
      <c r="D17" s="222"/>
      <c r="E17" s="299"/>
    </row>
    <row r="18" spans="1:5" ht="11.25" customHeight="1" x14ac:dyDescent="0.2">
      <c r="A18" s="238">
        <v>2199100003</v>
      </c>
      <c r="B18" s="273" t="s">
        <v>674</v>
      </c>
      <c r="C18" s="222">
        <v>0</v>
      </c>
      <c r="D18" s="222"/>
      <c r="E18" s="299"/>
    </row>
    <row r="19" spans="1:5" ht="11.25" customHeight="1" x14ac:dyDescent="0.2">
      <c r="A19" s="238">
        <v>2199100004</v>
      </c>
      <c r="B19" s="273" t="s">
        <v>675</v>
      </c>
      <c r="C19" s="222">
        <v>-267908</v>
      </c>
      <c r="D19" s="222"/>
      <c r="E19" s="299"/>
    </row>
    <row r="20" spans="1:5" ht="11.25" customHeight="1" x14ac:dyDescent="0.2">
      <c r="A20" s="238">
        <v>2199100005</v>
      </c>
      <c r="B20" s="273" t="s">
        <v>676</v>
      </c>
      <c r="C20" s="222">
        <v>-8560762</v>
      </c>
      <c r="D20" s="222"/>
      <c r="E20" s="299"/>
    </row>
    <row r="21" spans="1:5" ht="11.25" customHeight="1" x14ac:dyDescent="0.2">
      <c r="A21" s="238">
        <v>2199100006</v>
      </c>
      <c r="B21" s="273" t="s">
        <v>677</v>
      </c>
      <c r="C21" s="222">
        <v>-2077308</v>
      </c>
      <c r="D21" s="222"/>
      <c r="E21" s="299"/>
    </row>
    <row r="22" spans="1:5" ht="11.25" customHeight="1" x14ac:dyDescent="0.2">
      <c r="A22" s="238">
        <v>2199100007</v>
      </c>
      <c r="B22" s="273" t="s">
        <v>673</v>
      </c>
      <c r="C22" s="222">
        <v>-2812713</v>
      </c>
      <c r="D22" s="222"/>
      <c r="E22" s="299"/>
    </row>
    <row r="23" spans="1:5" ht="11.25" customHeight="1" x14ac:dyDescent="0.2">
      <c r="A23" s="238">
        <v>2199100008</v>
      </c>
      <c r="B23" s="273" t="s">
        <v>678</v>
      </c>
      <c r="C23" s="222">
        <v>187530</v>
      </c>
      <c r="D23" s="222"/>
      <c r="E23" s="299"/>
    </row>
    <row r="24" spans="1:5" ht="11.25" customHeight="1" x14ac:dyDescent="0.2">
      <c r="A24" s="238">
        <v>2199100009</v>
      </c>
      <c r="B24" s="273" t="s">
        <v>679</v>
      </c>
      <c r="C24" s="222">
        <v>-1103521</v>
      </c>
      <c r="D24" s="222"/>
      <c r="E24" s="299"/>
    </row>
    <row r="25" spans="1:5" ht="11.25" customHeight="1" x14ac:dyDescent="0.2">
      <c r="A25" s="238">
        <v>2199100010</v>
      </c>
      <c r="B25" s="273" t="s">
        <v>680</v>
      </c>
      <c r="C25" s="222">
        <v>-1061120</v>
      </c>
      <c r="D25" s="222"/>
      <c r="E25" s="299"/>
    </row>
    <row r="26" spans="1:5" ht="11.25" customHeight="1" x14ac:dyDescent="0.2">
      <c r="A26" s="238">
        <v>2199100011</v>
      </c>
      <c r="B26" s="273" t="s">
        <v>681</v>
      </c>
      <c r="C26" s="222">
        <v>-205704</v>
      </c>
      <c r="D26" s="222"/>
      <c r="E26" s="299"/>
    </row>
    <row r="27" spans="1:5" x14ac:dyDescent="0.2">
      <c r="A27" s="332"/>
      <c r="B27" s="332" t="s">
        <v>346</v>
      </c>
      <c r="C27" s="331">
        <f>SUM(C16:C26)</f>
        <v>-18086431</v>
      </c>
      <c r="D27" s="244"/>
      <c r="E27" s="244"/>
    </row>
    <row r="30" spans="1:5" x14ac:dyDescent="0.2">
      <c r="A30" s="217" t="s">
        <v>345</v>
      </c>
      <c r="B30" s="190"/>
      <c r="E30" s="321" t="s">
        <v>344</v>
      </c>
    </row>
    <row r="31" spans="1:5" x14ac:dyDescent="0.2">
      <c r="A31" s="284"/>
    </row>
    <row r="32" spans="1:5" ht="15" customHeight="1" x14ac:dyDescent="0.2">
      <c r="A32" s="228" t="s">
        <v>45</v>
      </c>
      <c r="B32" s="227" t="s">
        <v>46</v>
      </c>
      <c r="C32" s="225" t="s">
        <v>242</v>
      </c>
      <c r="D32" s="225" t="s">
        <v>338</v>
      </c>
      <c r="E32" s="225" t="s">
        <v>260</v>
      </c>
    </row>
    <row r="33" spans="1:5" x14ac:dyDescent="0.2">
      <c r="A33" s="327" t="s">
        <v>523</v>
      </c>
      <c r="B33" s="326"/>
      <c r="C33" s="325"/>
      <c r="D33" s="320"/>
      <c r="E33" s="299"/>
    </row>
    <row r="34" spans="1:5" x14ac:dyDescent="0.2">
      <c r="A34" s="223"/>
      <c r="B34" s="324"/>
      <c r="C34" s="320"/>
      <c r="D34" s="320"/>
      <c r="E34" s="299"/>
    </row>
    <row r="35" spans="1:5" x14ac:dyDescent="0.2">
      <c r="A35" s="319"/>
      <c r="B35" s="319" t="s">
        <v>343</v>
      </c>
      <c r="C35" s="323">
        <f>SUM(C33:C34)</f>
        <v>0</v>
      </c>
      <c r="D35" s="322"/>
      <c r="E35" s="322"/>
    </row>
  </sheetData>
  <dataValidations count="5">
    <dataValidation allowBlank="1" showInputMessage="1" showErrorMessage="1" prompt="Saldo final de la Información Financiera Trimestral que se presenta (trimestral: 1er, 2do, 3ro. o 4to.)." sqref="C7 C15 C32"/>
    <dataValidation allowBlank="1" showInputMessage="1" showErrorMessage="1" prompt="Corresponde al número de la cuenta de acuerdo al Plan de Cuentas emitido por el CONAC (DOF 23/12/2015)." sqref="A7 A15 A32"/>
    <dataValidation allowBlank="1" showInputMessage="1" showErrorMessage="1" prompt="Características cualitativas significativas que les impacten financieramente." sqref="E15 E7 E32"/>
    <dataValidation allowBlank="1" showInputMessage="1" showErrorMessage="1" prompt="Especificar origen de dicho recurso: Federal, Estatal, Municipal, Particulares." sqref="D15 D7 D32"/>
    <dataValidation allowBlank="1" showInputMessage="1" showErrorMessage="1" prompt="Corresponde al nombre o descripción de la cuenta de acuerdo al Plan de Cuentas emitido por el CONAC." sqref="B15 B7 B32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5" width="17.6640625" style="6" customWidth="1"/>
    <col min="6" max="16384" width="11.44140625" style="6"/>
  </cols>
  <sheetData>
    <row r="2" spans="1:5" ht="15" customHeight="1" x14ac:dyDescent="0.2">
      <c r="A2" s="460" t="s">
        <v>143</v>
      </c>
      <c r="B2" s="461"/>
      <c r="C2" s="88"/>
      <c r="D2" s="88"/>
      <c r="E2" s="88"/>
    </row>
    <row r="3" spans="1:5" ht="10.8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8.6640625" style="189" customWidth="1"/>
    <col min="2" max="2" width="23.109375" style="2" customWidth="1"/>
    <col min="3" max="3" width="11.44140625" style="2"/>
    <col min="4" max="4" width="11.5546875" style="2" customWidth="1"/>
    <col min="5" max="5" width="10.88671875" style="2" bestFit="1" customWidth="1"/>
    <col min="6" max="7" width="12.33203125" style="27" customWidth="1"/>
    <col min="8" max="8" width="14.33203125" style="27" customWidth="1"/>
    <col min="9" max="9" width="13.44140625" style="27" customWidth="1"/>
    <col min="10" max="10" width="9.44140625" style="27" customWidth="1"/>
    <col min="11" max="12" width="9.6640625" style="27" customWidth="1"/>
    <col min="13" max="15" width="12.6640625" style="27" customWidth="1"/>
    <col min="16" max="16" width="9.109375" style="2" customWidth="1"/>
    <col min="17" max="18" width="10.6640625" style="2" customWidth="1"/>
    <col min="19" max="19" width="10.6640625" style="34" customWidth="1"/>
    <col min="20" max="20" width="11.33203125" style="2" customWidth="1"/>
    <col min="21" max="21" width="8.88671875" style="2" bestFit="1" customWidth="1"/>
    <col min="22" max="22" width="10.44140625" style="2" customWidth="1"/>
    <col min="23" max="23" width="9.33203125" style="2" bestFit="1" customWidth="1"/>
    <col min="24" max="24" width="16" style="2" customWidth="1"/>
    <col min="25" max="25" width="15" style="2" customWidth="1"/>
    <col min="26" max="26" width="11.6640625" style="2" customWidth="1"/>
    <col min="27" max="27" width="16" style="2" customWidth="1"/>
    <col min="28" max="28" width="11.44140625" style="194"/>
    <col min="29" max="16384" width="11.44140625" style="193"/>
  </cols>
  <sheetData>
    <row r="1" spans="1:28" s="24" customFormat="1" ht="18" customHeight="1" x14ac:dyDescent="0.2">
      <c r="A1" s="474" t="s">
        <v>238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5" t="s">
        <v>54</v>
      </c>
      <c r="Q4" s="475"/>
      <c r="R4" s="475"/>
      <c r="S4" s="475"/>
      <c r="T4" s="475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76" t="s">
        <v>55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7"/>
    </row>
    <row r="7" spans="1:28" ht="12.9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237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3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 t="s">
        <v>523</v>
      </c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8" sqref="A8:H8"/>
      <selection pane="bottomLeft" activeCell="A8" sqref="A8:H8"/>
    </sheetView>
  </sheetViews>
  <sheetFormatPr baseColWidth="10" defaultColWidth="11.44140625" defaultRowHeight="10.199999999999999" x14ac:dyDescent="0.2"/>
  <cols>
    <col min="1" max="1" width="20.6640625" style="8" customWidth="1"/>
    <col min="2" max="2" width="50.6640625" style="8" customWidth="1"/>
    <col min="3" max="3" width="17.6640625" style="9" customWidth="1"/>
    <col min="4" max="5" width="17.6640625" style="61" customWidth="1"/>
    <col min="6" max="6" width="14.6640625" style="8" customWidth="1"/>
    <col min="7" max="16384" width="11.44140625" style="8"/>
  </cols>
  <sheetData>
    <row r="2" spans="1:6" ht="15" customHeight="1" x14ac:dyDescent="0.2">
      <c r="A2" s="460" t="s">
        <v>143</v>
      </c>
      <c r="B2" s="461"/>
      <c r="C2" s="8"/>
      <c r="D2" s="90"/>
      <c r="E2" s="90"/>
    </row>
    <row r="3" spans="1:6" ht="10.8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62" t="s">
        <v>228</v>
      </c>
      <c r="B6" s="463"/>
      <c r="C6" s="463"/>
      <c r="D6" s="463"/>
      <c r="E6" s="463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activeCell="A2" sqref="A2:B2"/>
      <selection pane="bottomLeft" activeCell="A2" sqref="A2:B2"/>
    </sheetView>
  </sheetViews>
  <sheetFormatPr baseColWidth="10" defaultColWidth="11.44140625" defaultRowHeight="10.199999999999999" x14ac:dyDescent="0.2"/>
  <cols>
    <col min="1" max="1" width="8.6640625" style="189" customWidth="1"/>
    <col min="2" max="2" width="23.109375" style="2" customWidth="1"/>
    <col min="3" max="3" width="11.44140625" style="2"/>
    <col min="4" max="4" width="11.5546875" style="2" customWidth="1"/>
    <col min="5" max="5" width="10.88671875" style="2" bestFit="1" customWidth="1"/>
    <col min="6" max="8" width="12.6640625" style="27" customWidth="1"/>
    <col min="9" max="9" width="13.44140625" style="27" customWidth="1"/>
    <col min="10" max="10" width="9.44140625" style="27" customWidth="1"/>
    <col min="11" max="15" width="12.6640625" style="27" customWidth="1"/>
    <col min="16" max="16" width="9.109375" style="2" customWidth="1"/>
    <col min="17" max="18" width="10.6640625" style="2" customWidth="1"/>
    <col min="19" max="19" width="10.6640625" style="34" customWidth="1"/>
    <col min="20" max="20" width="11.33203125" style="2" customWidth="1"/>
    <col min="21" max="21" width="8.88671875" style="2" bestFit="1" customWidth="1"/>
    <col min="22" max="22" width="10.44140625" style="2" customWidth="1"/>
    <col min="23" max="23" width="9.33203125" style="2" bestFit="1" customWidth="1"/>
    <col min="24" max="24" width="16" style="2" customWidth="1"/>
    <col min="25" max="25" width="15" style="2" customWidth="1"/>
    <col min="26" max="26" width="11.6640625" style="2" customWidth="1"/>
    <col min="27" max="27" width="16" style="2" customWidth="1"/>
    <col min="28" max="28" width="11.44140625" style="12"/>
    <col min="29" max="16384" width="11.441406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61" t="s">
        <v>143</v>
      </c>
      <c r="B2" s="461"/>
      <c r="C2" s="461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0.8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zoomScaleNormal="100" zoomScaleSheetLayoutView="100" workbookViewId="0">
      <selection activeCell="C36" sqref="C36"/>
    </sheetView>
  </sheetViews>
  <sheetFormatPr baseColWidth="10" defaultColWidth="12.44140625" defaultRowHeight="10.199999999999999" x14ac:dyDescent="0.2"/>
  <cols>
    <col min="1" max="1" width="19.6640625" style="89" customWidth="1"/>
    <col min="2" max="2" width="50.6640625" style="89" customWidth="1"/>
    <col min="3" max="4" width="17.6640625" style="4" customWidth="1"/>
    <col min="5" max="16384" width="12.441406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07" t="s">
        <v>355</v>
      </c>
      <c r="B5" s="307"/>
      <c r="C5" s="13"/>
      <c r="D5" s="190" t="s">
        <v>354</v>
      </c>
    </row>
    <row r="6" spans="1:4" ht="11.25" customHeight="1" x14ac:dyDescent="0.2">
      <c r="A6" s="313"/>
      <c r="B6" s="313"/>
      <c r="C6" s="314"/>
      <c r="D6" s="334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25" t="s">
        <v>260</v>
      </c>
    </row>
    <row r="8" spans="1:4" x14ac:dyDescent="0.2">
      <c r="A8" s="238">
        <v>4129240101</v>
      </c>
      <c r="B8" s="238" t="s">
        <v>682</v>
      </c>
      <c r="C8" s="236">
        <v>-20107182</v>
      </c>
      <c r="D8" s="222"/>
    </row>
    <row r="9" spans="1:4" x14ac:dyDescent="0.2">
      <c r="A9" s="238">
        <v>4151510101</v>
      </c>
      <c r="B9" s="238" t="s">
        <v>683</v>
      </c>
      <c r="C9" s="236">
        <v>-4681050</v>
      </c>
      <c r="D9" s="222"/>
    </row>
    <row r="10" spans="1:4" x14ac:dyDescent="0.2">
      <c r="A10" s="238">
        <v>4151510201</v>
      </c>
      <c r="B10" s="238" t="s">
        <v>684</v>
      </c>
      <c r="C10" s="236">
        <v>-228353</v>
      </c>
      <c r="D10" s="222"/>
    </row>
    <row r="11" spans="1:4" x14ac:dyDescent="0.2">
      <c r="A11" s="238">
        <v>4151510301</v>
      </c>
      <c r="B11" s="238" t="s">
        <v>685</v>
      </c>
      <c r="C11" s="236">
        <v>-66826070</v>
      </c>
      <c r="D11" s="222"/>
    </row>
    <row r="12" spans="1:4" x14ac:dyDescent="0.2">
      <c r="A12" s="238">
        <v>4169610101</v>
      </c>
      <c r="B12" s="238" t="s">
        <v>686</v>
      </c>
      <c r="C12" s="236">
        <v>-64887197</v>
      </c>
      <c r="D12" s="222"/>
    </row>
    <row r="13" spans="1:4" x14ac:dyDescent="0.2">
      <c r="A13" s="238">
        <v>4169610102</v>
      </c>
      <c r="B13" s="238" t="s">
        <v>687</v>
      </c>
      <c r="C13" s="236">
        <v>-4654076</v>
      </c>
      <c r="D13" s="222"/>
    </row>
    <row r="14" spans="1:4" x14ac:dyDescent="0.2">
      <c r="A14" s="238">
        <v>4169610103</v>
      </c>
      <c r="B14" s="238" t="s">
        <v>688</v>
      </c>
      <c r="C14" s="236">
        <v>-16647923</v>
      </c>
      <c r="D14" s="222"/>
    </row>
    <row r="15" spans="1:4" x14ac:dyDescent="0.2">
      <c r="A15" s="238">
        <v>4169610104</v>
      </c>
      <c r="B15" s="238" t="s">
        <v>689</v>
      </c>
      <c r="C15" s="236">
        <v>-3992914</v>
      </c>
      <c r="D15" s="222"/>
    </row>
    <row r="16" spans="1:4" x14ac:dyDescent="0.2">
      <c r="A16" s="238">
        <v>4169610105</v>
      </c>
      <c r="B16" s="238" t="s">
        <v>690</v>
      </c>
      <c r="C16" s="236">
        <v>-54499881</v>
      </c>
      <c r="D16" s="222"/>
    </row>
    <row r="17" spans="1:4" x14ac:dyDescent="0.2">
      <c r="A17" s="238">
        <v>4169610106</v>
      </c>
      <c r="B17" s="238" t="s">
        <v>691</v>
      </c>
      <c r="C17" s="236">
        <v>-8560167</v>
      </c>
      <c r="D17" s="222"/>
    </row>
    <row r="18" spans="1:4" x14ac:dyDescent="0.2">
      <c r="A18" s="238">
        <v>4169610107</v>
      </c>
      <c r="B18" s="238" t="s">
        <v>692</v>
      </c>
      <c r="C18" s="236">
        <v>-1171500</v>
      </c>
      <c r="D18" s="222"/>
    </row>
    <row r="19" spans="1:4" x14ac:dyDescent="0.2">
      <c r="A19" s="238">
        <v>4169610108</v>
      </c>
      <c r="B19" s="238" t="s">
        <v>693</v>
      </c>
      <c r="C19" s="236">
        <v>-29289300</v>
      </c>
      <c r="D19" s="222"/>
    </row>
    <row r="20" spans="1:4" x14ac:dyDescent="0.2">
      <c r="A20" s="238">
        <v>4169610109</v>
      </c>
      <c r="B20" s="238" t="s">
        <v>694</v>
      </c>
      <c r="C20" s="236">
        <v>-1114056</v>
      </c>
      <c r="D20" s="222"/>
    </row>
    <row r="21" spans="1:4" x14ac:dyDescent="0.2">
      <c r="A21" s="238">
        <v>4169610110</v>
      </c>
      <c r="B21" s="238" t="s">
        <v>695</v>
      </c>
      <c r="C21" s="236">
        <v>-34983938</v>
      </c>
      <c r="D21" s="222"/>
    </row>
    <row r="22" spans="1:4" x14ac:dyDescent="0.2">
      <c r="A22" s="238">
        <v>4169610111</v>
      </c>
      <c r="B22" s="238" t="s">
        <v>696</v>
      </c>
      <c r="C22" s="236">
        <v>-23294094</v>
      </c>
      <c r="D22" s="222"/>
    </row>
    <row r="23" spans="1:4" x14ac:dyDescent="0.2">
      <c r="A23" s="238">
        <v>4169610112</v>
      </c>
      <c r="B23" s="238" t="s">
        <v>697</v>
      </c>
      <c r="C23" s="236">
        <v>-1799540</v>
      </c>
      <c r="D23" s="222"/>
    </row>
    <row r="24" spans="1:4" x14ac:dyDescent="0.2">
      <c r="A24" s="238">
        <v>4169610201</v>
      </c>
      <c r="B24" s="238" t="s">
        <v>698</v>
      </c>
      <c r="C24" s="236">
        <v>-31937859</v>
      </c>
      <c r="D24" s="222"/>
    </row>
    <row r="25" spans="1:4" x14ac:dyDescent="0.2">
      <c r="A25" s="238">
        <v>4169610202</v>
      </c>
      <c r="B25" s="238" t="s">
        <v>699</v>
      </c>
      <c r="C25" s="236">
        <v>-6369495</v>
      </c>
      <c r="D25" s="222"/>
    </row>
    <row r="26" spans="1:4" x14ac:dyDescent="0.2">
      <c r="A26" s="238">
        <v>4169610203</v>
      </c>
      <c r="B26" s="238" t="s">
        <v>700</v>
      </c>
      <c r="C26" s="236">
        <v>-3750021</v>
      </c>
      <c r="D26" s="222"/>
    </row>
    <row r="27" spans="1:4" x14ac:dyDescent="0.2">
      <c r="A27" s="238">
        <v>4169610204</v>
      </c>
      <c r="B27" s="238" t="s">
        <v>947</v>
      </c>
      <c r="C27" s="236">
        <v>-805557</v>
      </c>
      <c r="D27" s="222"/>
    </row>
    <row r="28" spans="1:4" x14ac:dyDescent="0.2">
      <c r="A28" s="238">
        <v>4169610205</v>
      </c>
      <c r="B28" s="238" t="s">
        <v>701</v>
      </c>
      <c r="C28" s="236">
        <v>-5614107</v>
      </c>
      <c r="D28" s="222"/>
    </row>
    <row r="29" spans="1:4" x14ac:dyDescent="0.2">
      <c r="A29" s="238">
        <v>4169610206</v>
      </c>
      <c r="B29" s="238" t="s">
        <v>702</v>
      </c>
      <c r="C29" s="236">
        <v>-461436</v>
      </c>
      <c r="D29" s="222"/>
    </row>
    <row r="30" spans="1:4" x14ac:dyDescent="0.2">
      <c r="A30" s="238">
        <v>4169610301</v>
      </c>
      <c r="B30" s="238" t="s">
        <v>703</v>
      </c>
      <c r="C30" s="236">
        <v>-10942031</v>
      </c>
      <c r="D30" s="222"/>
    </row>
    <row r="31" spans="1:4" x14ac:dyDescent="0.2">
      <c r="A31" s="238">
        <v>4169610302</v>
      </c>
      <c r="B31" s="238" t="s">
        <v>704</v>
      </c>
      <c r="C31" s="236">
        <v>-4637450</v>
      </c>
      <c r="D31" s="222"/>
    </row>
    <row r="32" spans="1:4" x14ac:dyDescent="0.2">
      <c r="A32" s="238">
        <v>4169610303</v>
      </c>
      <c r="B32" s="238" t="s">
        <v>705</v>
      </c>
      <c r="C32" s="236">
        <v>-2758725</v>
      </c>
      <c r="D32" s="222"/>
    </row>
    <row r="33" spans="1:4" x14ac:dyDescent="0.2">
      <c r="A33" s="238">
        <v>4169610304</v>
      </c>
      <c r="B33" s="238" t="s">
        <v>706</v>
      </c>
      <c r="C33" s="236">
        <v>-220600</v>
      </c>
      <c r="D33" s="222"/>
    </row>
    <row r="34" spans="1:4" x14ac:dyDescent="0.2">
      <c r="A34" s="238">
        <v>4169610305</v>
      </c>
      <c r="B34" s="238" t="s">
        <v>706</v>
      </c>
      <c r="C34" s="236">
        <v>-54520</v>
      </c>
      <c r="D34" s="222"/>
    </row>
    <row r="35" spans="1:4" x14ac:dyDescent="0.2">
      <c r="A35" s="238">
        <v>4169610306</v>
      </c>
      <c r="B35" s="238" t="s">
        <v>707</v>
      </c>
      <c r="C35" s="236">
        <v>-272735</v>
      </c>
      <c r="D35" s="222"/>
    </row>
    <row r="36" spans="1:4" x14ac:dyDescent="0.2">
      <c r="A36" s="238">
        <v>4169610307</v>
      </c>
      <c r="B36" s="238" t="s">
        <v>708</v>
      </c>
      <c r="C36" s="236">
        <v>-40134</v>
      </c>
      <c r="D36" s="222"/>
    </row>
    <row r="37" spans="1:4" x14ac:dyDescent="0.2">
      <c r="A37" s="238">
        <v>4169610308</v>
      </c>
      <c r="B37" s="238" t="s">
        <v>709</v>
      </c>
      <c r="C37" s="236">
        <v>-481745</v>
      </c>
      <c r="D37" s="222"/>
    </row>
    <row r="38" spans="1:4" x14ac:dyDescent="0.2">
      <c r="A38" s="238">
        <v>4169610401</v>
      </c>
      <c r="B38" s="238" t="s">
        <v>710</v>
      </c>
      <c r="C38" s="236">
        <v>-213130</v>
      </c>
      <c r="D38" s="222"/>
    </row>
    <row r="39" spans="1:4" x14ac:dyDescent="0.2">
      <c r="A39" s="238">
        <v>4169610402</v>
      </c>
      <c r="B39" s="238" t="s">
        <v>711</v>
      </c>
      <c r="C39" s="236">
        <v>-617790</v>
      </c>
      <c r="D39" s="222"/>
    </row>
    <row r="40" spans="1:4" x14ac:dyDescent="0.2">
      <c r="A40" s="238">
        <v>4169610403</v>
      </c>
      <c r="B40" s="238" t="s">
        <v>712</v>
      </c>
      <c r="C40" s="236">
        <v>-24870</v>
      </c>
      <c r="D40" s="222"/>
    </row>
    <row r="41" spans="1:4" x14ac:dyDescent="0.2">
      <c r="A41" s="238">
        <v>4169610404</v>
      </c>
      <c r="B41" s="238" t="s">
        <v>948</v>
      </c>
      <c r="C41" s="236">
        <v>-27025</v>
      </c>
      <c r="D41" s="222"/>
    </row>
    <row r="42" spans="1:4" x14ac:dyDescent="0.2">
      <c r="A42" s="238">
        <v>4169610501</v>
      </c>
      <c r="B42" s="238" t="s">
        <v>713</v>
      </c>
      <c r="C42" s="236">
        <v>-1592292</v>
      </c>
      <c r="D42" s="222"/>
    </row>
    <row r="43" spans="1:4" x14ac:dyDescent="0.2">
      <c r="A43" s="238">
        <v>4169610601</v>
      </c>
      <c r="B43" s="238" t="s">
        <v>714</v>
      </c>
      <c r="C43" s="236">
        <v>-641688</v>
      </c>
      <c r="D43" s="222"/>
    </row>
    <row r="44" spans="1:4" x14ac:dyDescent="0.2">
      <c r="A44" s="238">
        <v>4169610602</v>
      </c>
      <c r="B44" s="238" t="s">
        <v>715</v>
      </c>
      <c r="C44" s="236">
        <v>-141040</v>
      </c>
      <c r="D44" s="222"/>
    </row>
    <row r="45" spans="1:4" x14ac:dyDescent="0.2">
      <c r="A45" s="238">
        <v>4169610603</v>
      </c>
      <c r="B45" s="238" t="s">
        <v>716</v>
      </c>
      <c r="C45" s="236">
        <v>-1358483</v>
      </c>
      <c r="D45" s="222"/>
    </row>
    <row r="46" spans="1:4" x14ac:dyDescent="0.2">
      <c r="A46" s="238">
        <v>4169610604</v>
      </c>
      <c r="B46" s="238" t="s">
        <v>717</v>
      </c>
      <c r="C46" s="236">
        <v>-27305</v>
      </c>
      <c r="D46" s="222"/>
    </row>
    <row r="47" spans="1:4" x14ac:dyDescent="0.2">
      <c r="A47" s="238">
        <v>4169610701</v>
      </c>
      <c r="B47" s="238" t="s">
        <v>718</v>
      </c>
      <c r="C47" s="236">
        <v>-18468</v>
      </c>
      <c r="D47" s="222"/>
    </row>
    <row r="48" spans="1:4" x14ac:dyDescent="0.2">
      <c r="A48" s="238">
        <v>4169610801</v>
      </c>
      <c r="B48" s="238" t="s">
        <v>719</v>
      </c>
      <c r="C48" s="236">
        <v>-9385861</v>
      </c>
      <c r="D48" s="222"/>
    </row>
    <row r="49" spans="1:4" x14ac:dyDescent="0.2">
      <c r="A49" s="238">
        <v>4169610901</v>
      </c>
      <c r="B49" s="238" t="s">
        <v>921</v>
      </c>
      <c r="C49" s="236">
        <v>-5231122</v>
      </c>
      <c r="D49" s="222"/>
    </row>
    <row r="50" spans="1:4" x14ac:dyDescent="0.2">
      <c r="A50" s="238">
        <v>4169611001</v>
      </c>
      <c r="B50" s="238" t="s">
        <v>720</v>
      </c>
      <c r="C50" s="236">
        <v>-2013730</v>
      </c>
      <c r="D50" s="222"/>
    </row>
    <row r="51" spans="1:4" x14ac:dyDescent="0.2">
      <c r="A51" s="238">
        <v>4169611002</v>
      </c>
      <c r="B51" s="238" t="s">
        <v>720</v>
      </c>
      <c r="C51" s="236">
        <v>-209960</v>
      </c>
      <c r="D51" s="222"/>
    </row>
    <row r="52" spans="1:4" x14ac:dyDescent="0.2">
      <c r="A52" s="238">
        <v>4169611003</v>
      </c>
      <c r="B52" s="238" t="s">
        <v>720</v>
      </c>
      <c r="C52" s="236">
        <v>-3281491</v>
      </c>
      <c r="D52" s="222"/>
    </row>
    <row r="53" spans="1:4" x14ac:dyDescent="0.2">
      <c r="A53" s="238">
        <v>4169611004</v>
      </c>
      <c r="B53" s="238" t="s">
        <v>720</v>
      </c>
      <c r="C53" s="236">
        <v>-9961</v>
      </c>
      <c r="D53" s="222"/>
    </row>
    <row r="54" spans="1:4" x14ac:dyDescent="0.2">
      <c r="A54" s="238">
        <v>4169611101</v>
      </c>
      <c r="B54" s="238" t="s">
        <v>30</v>
      </c>
      <c r="C54" s="236">
        <v>-20258118</v>
      </c>
      <c r="D54" s="222"/>
    </row>
    <row r="55" spans="1:4" x14ac:dyDescent="0.2">
      <c r="A55" s="238">
        <v>4169611102</v>
      </c>
      <c r="B55" s="238" t="s">
        <v>582</v>
      </c>
      <c r="C55" s="236">
        <v>-10490633</v>
      </c>
      <c r="D55" s="222"/>
    </row>
    <row r="56" spans="1:4" x14ac:dyDescent="0.2">
      <c r="A56" s="238">
        <v>4173710101</v>
      </c>
      <c r="B56" s="238" t="s">
        <v>721</v>
      </c>
      <c r="C56" s="236">
        <v>-63969</v>
      </c>
      <c r="D56" s="222"/>
    </row>
    <row r="57" spans="1:4" x14ac:dyDescent="0.2">
      <c r="A57" s="238">
        <v>4173710102</v>
      </c>
      <c r="B57" s="238" t="s">
        <v>722</v>
      </c>
      <c r="C57" s="236">
        <v>-97415</v>
      </c>
      <c r="D57" s="222"/>
    </row>
    <row r="58" spans="1:4" x14ac:dyDescent="0.2">
      <c r="A58" s="238">
        <v>4173710104</v>
      </c>
      <c r="B58" s="238" t="s">
        <v>723</v>
      </c>
      <c r="C58" s="236">
        <v>-223848</v>
      </c>
      <c r="D58" s="222"/>
    </row>
    <row r="59" spans="1:4" x14ac:dyDescent="0.2">
      <c r="A59" s="238">
        <v>4173710106</v>
      </c>
      <c r="B59" s="238" t="s">
        <v>934</v>
      </c>
      <c r="C59" s="236">
        <v>-60000</v>
      </c>
      <c r="D59" s="222"/>
    </row>
    <row r="60" spans="1:4" x14ac:dyDescent="0.2">
      <c r="A60" s="238">
        <v>4173710108</v>
      </c>
      <c r="B60" s="238" t="s">
        <v>724</v>
      </c>
      <c r="C60" s="236">
        <v>-6177</v>
      </c>
      <c r="D60" s="222"/>
    </row>
    <row r="61" spans="1:4" x14ac:dyDescent="0.2">
      <c r="A61" s="238">
        <v>4173710201</v>
      </c>
      <c r="B61" s="238" t="s">
        <v>725</v>
      </c>
      <c r="C61" s="236">
        <v>-308778</v>
      </c>
      <c r="D61" s="222"/>
    </row>
    <row r="62" spans="1:4" x14ac:dyDescent="0.2">
      <c r="A62" s="238">
        <v>4173710202</v>
      </c>
      <c r="B62" s="238" t="s">
        <v>726</v>
      </c>
      <c r="C62" s="236">
        <v>-436530</v>
      </c>
      <c r="D62" s="222"/>
    </row>
    <row r="63" spans="1:4" x14ac:dyDescent="0.2">
      <c r="A63" s="238">
        <v>4173710203</v>
      </c>
      <c r="B63" s="238" t="s">
        <v>727</v>
      </c>
      <c r="C63" s="236">
        <v>-241450</v>
      </c>
      <c r="D63" s="222"/>
    </row>
    <row r="64" spans="1:4" x14ac:dyDescent="0.2">
      <c r="A64" s="238">
        <v>4173710204</v>
      </c>
      <c r="B64" s="238" t="s">
        <v>728</v>
      </c>
      <c r="C64" s="236">
        <v>-478340</v>
      </c>
      <c r="D64" s="222"/>
    </row>
    <row r="65" spans="1:4" x14ac:dyDescent="0.2">
      <c r="A65" s="238">
        <v>4173710205</v>
      </c>
      <c r="B65" s="238" t="s">
        <v>729</v>
      </c>
      <c r="C65" s="236">
        <v>-361797</v>
      </c>
      <c r="D65" s="222"/>
    </row>
    <row r="66" spans="1:4" x14ac:dyDescent="0.2">
      <c r="A66" s="238">
        <v>4173710206</v>
      </c>
      <c r="B66" s="238" t="s">
        <v>730</v>
      </c>
      <c r="C66" s="236">
        <v>-37055</v>
      </c>
      <c r="D66" s="222"/>
    </row>
    <row r="67" spans="1:4" x14ac:dyDescent="0.2">
      <c r="A67" s="238">
        <v>4173710207</v>
      </c>
      <c r="B67" s="238" t="s">
        <v>731</v>
      </c>
      <c r="C67" s="236">
        <v>-545650</v>
      </c>
      <c r="D67" s="222"/>
    </row>
    <row r="68" spans="1:4" x14ac:dyDescent="0.2">
      <c r="A68" s="238">
        <v>4173710210</v>
      </c>
      <c r="B68" s="238" t="s">
        <v>732</v>
      </c>
      <c r="C68" s="236">
        <v>-49632</v>
      </c>
      <c r="D68" s="222"/>
    </row>
    <row r="69" spans="1:4" x14ac:dyDescent="0.2">
      <c r="A69" s="238">
        <v>4173710211</v>
      </c>
      <c r="B69" s="238" t="s">
        <v>733</v>
      </c>
      <c r="C69" s="236">
        <v>-54287</v>
      </c>
      <c r="D69" s="222"/>
    </row>
    <row r="70" spans="1:4" s="8" customFormat="1" x14ac:dyDescent="0.2">
      <c r="A70" s="251"/>
      <c r="B70" s="251" t="s">
        <v>353</v>
      </c>
      <c r="C70" s="233">
        <f>SUM(C8:C69)</f>
        <v>-463591551</v>
      </c>
      <c r="D70" s="244"/>
    </row>
    <row r="71" spans="1:4" s="8" customFormat="1" x14ac:dyDescent="0.2">
      <c r="A71" s="59"/>
      <c r="B71" s="59"/>
      <c r="C71" s="11"/>
      <c r="D71" s="11"/>
    </row>
    <row r="72" spans="1:4" s="8" customFormat="1" x14ac:dyDescent="0.2">
      <c r="A72" s="59"/>
      <c r="B72" s="59"/>
      <c r="C72" s="11"/>
      <c r="D72" s="11"/>
    </row>
    <row r="73" spans="1:4" x14ac:dyDescent="0.2">
      <c r="A73" s="60"/>
      <c r="B73" s="60"/>
      <c r="C73" s="36"/>
      <c r="D73" s="36"/>
    </row>
    <row r="74" spans="1:4" ht="21.75" customHeight="1" x14ac:dyDescent="0.2">
      <c r="A74" s="307" t="s">
        <v>352</v>
      </c>
      <c r="B74" s="307"/>
      <c r="C74" s="335"/>
      <c r="D74" s="190" t="s">
        <v>354</v>
      </c>
    </row>
    <row r="75" spans="1:4" x14ac:dyDescent="0.2">
      <c r="A75" s="313"/>
      <c r="B75" s="313"/>
      <c r="C75" s="314"/>
      <c r="D75" s="334"/>
    </row>
    <row r="76" spans="1:4" ht="15" customHeight="1" x14ac:dyDescent="0.2">
      <c r="A76" s="228" t="s">
        <v>45</v>
      </c>
      <c r="B76" s="227" t="s">
        <v>46</v>
      </c>
      <c r="C76" s="225" t="s">
        <v>242</v>
      </c>
      <c r="D76" s="225" t="s">
        <v>260</v>
      </c>
    </row>
    <row r="77" spans="1:4" x14ac:dyDescent="0.2">
      <c r="A77" s="238">
        <v>4213830101</v>
      </c>
      <c r="B77" s="238" t="s">
        <v>734</v>
      </c>
      <c r="C77" s="236">
        <v>-2207822285</v>
      </c>
      <c r="D77" s="222"/>
    </row>
    <row r="78" spans="1:4" x14ac:dyDescent="0.2">
      <c r="A78" s="238">
        <v>4213830102</v>
      </c>
      <c r="B78" s="238" t="s">
        <v>735</v>
      </c>
      <c r="C78" s="236">
        <v>-50327828</v>
      </c>
      <c r="D78" s="222"/>
    </row>
    <row r="79" spans="1:4" x14ac:dyDescent="0.2">
      <c r="A79" s="238">
        <v>4213830103</v>
      </c>
      <c r="B79" s="238" t="s">
        <v>736</v>
      </c>
      <c r="C79" s="236">
        <v>-93961697</v>
      </c>
      <c r="D79" s="222"/>
    </row>
    <row r="80" spans="1:4" x14ac:dyDescent="0.2">
      <c r="A80" s="238">
        <v>4213830104</v>
      </c>
      <c r="B80" s="238" t="s">
        <v>737</v>
      </c>
      <c r="C80" s="236">
        <v>-78974263</v>
      </c>
      <c r="D80" s="222"/>
    </row>
    <row r="81" spans="1:4" x14ac:dyDescent="0.2">
      <c r="A81" s="238">
        <v>4213830105</v>
      </c>
      <c r="B81" s="238" t="s">
        <v>738</v>
      </c>
      <c r="C81" s="236">
        <v>-125701</v>
      </c>
      <c r="D81" s="222"/>
    </row>
    <row r="82" spans="1:4" x14ac:dyDescent="0.2">
      <c r="A82" s="238">
        <v>4213830106</v>
      </c>
      <c r="B82" s="238" t="s">
        <v>739</v>
      </c>
      <c r="C82" s="236">
        <v>-15000000</v>
      </c>
      <c r="D82" s="222"/>
    </row>
    <row r="83" spans="1:4" x14ac:dyDescent="0.2">
      <c r="A83" s="238">
        <v>4213830201</v>
      </c>
      <c r="B83" s="238" t="s">
        <v>922</v>
      </c>
      <c r="C83" s="236">
        <v>-28646277</v>
      </c>
      <c r="D83" s="222"/>
    </row>
    <row r="84" spans="1:4" x14ac:dyDescent="0.2">
      <c r="A84" s="238">
        <v>4213830202</v>
      </c>
      <c r="B84" s="238" t="s">
        <v>740</v>
      </c>
      <c r="C84" s="236">
        <v>-43244693</v>
      </c>
      <c r="D84" s="222"/>
    </row>
    <row r="85" spans="1:4" x14ac:dyDescent="0.2">
      <c r="A85" s="238">
        <v>4213830203</v>
      </c>
      <c r="B85" s="238" t="s">
        <v>949</v>
      </c>
      <c r="C85" s="236">
        <v>-3000000</v>
      </c>
      <c r="D85" s="222"/>
    </row>
    <row r="86" spans="1:4" x14ac:dyDescent="0.2">
      <c r="A86" s="238">
        <v>4213830204</v>
      </c>
      <c r="B86" s="238" t="s">
        <v>741</v>
      </c>
      <c r="C86" s="236">
        <v>-24012024</v>
      </c>
      <c r="D86" s="222"/>
    </row>
    <row r="87" spans="1:4" x14ac:dyDescent="0.2">
      <c r="A87" s="238">
        <v>4213830205</v>
      </c>
      <c r="B87" s="238" t="s">
        <v>950</v>
      </c>
      <c r="C87" s="236">
        <v>-24101129</v>
      </c>
      <c r="D87" s="222"/>
    </row>
    <row r="88" spans="1:4" x14ac:dyDescent="0.2">
      <c r="A88" s="238">
        <v>4213830206</v>
      </c>
      <c r="B88" s="238" t="s">
        <v>584</v>
      </c>
      <c r="C88" s="236">
        <v>-64752113</v>
      </c>
      <c r="D88" s="222"/>
    </row>
    <row r="89" spans="1:4" x14ac:dyDescent="0.2">
      <c r="A89" s="238">
        <v>4213830207</v>
      </c>
      <c r="B89" s="238" t="s">
        <v>742</v>
      </c>
      <c r="C89" s="236">
        <v>-39201986</v>
      </c>
      <c r="D89" s="222"/>
    </row>
    <row r="90" spans="1:4" x14ac:dyDescent="0.2">
      <c r="A90" s="238">
        <v>4213830208</v>
      </c>
      <c r="B90" s="238" t="s">
        <v>743</v>
      </c>
      <c r="C90" s="236">
        <v>-3018488</v>
      </c>
      <c r="D90" s="222"/>
    </row>
    <row r="91" spans="1:4" x14ac:dyDescent="0.2">
      <c r="A91" s="238">
        <v>4213830209</v>
      </c>
      <c r="B91" s="238" t="s">
        <v>744</v>
      </c>
      <c r="C91" s="236">
        <v>-4304916</v>
      </c>
      <c r="D91" s="222"/>
    </row>
    <row r="92" spans="1:4" x14ac:dyDescent="0.2">
      <c r="A92" s="238">
        <v>4213830210</v>
      </c>
      <c r="B92" s="238" t="s">
        <v>745</v>
      </c>
      <c r="C92" s="236">
        <v>-8842748</v>
      </c>
      <c r="D92" s="222"/>
    </row>
    <row r="93" spans="1:4" x14ac:dyDescent="0.2">
      <c r="A93" s="238">
        <v>4213830211</v>
      </c>
      <c r="B93" s="238" t="s">
        <v>923</v>
      </c>
      <c r="C93" s="236">
        <v>-615000</v>
      </c>
      <c r="D93" s="222"/>
    </row>
    <row r="94" spans="1:4" x14ac:dyDescent="0.2">
      <c r="A94" s="238">
        <v>4213830212</v>
      </c>
      <c r="B94" s="238" t="s">
        <v>924</v>
      </c>
      <c r="C94" s="236">
        <v>-14835000</v>
      </c>
      <c r="D94" s="222"/>
    </row>
    <row r="95" spans="1:4" x14ac:dyDescent="0.2">
      <c r="A95" s="251"/>
      <c r="B95" s="251" t="s">
        <v>351</v>
      </c>
      <c r="C95" s="233">
        <f>SUM(C77:C94)</f>
        <v>-2704786148</v>
      </c>
      <c r="D95" s="244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  <row r="107" spans="1:4" x14ac:dyDescent="0.2">
      <c r="A107" s="60"/>
      <c r="B107" s="60"/>
      <c r="C107" s="36"/>
      <c r="D107" s="36"/>
    </row>
    <row r="108" spans="1:4" x14ac:dyDescent="0.2">
      <c r="A108" s="60"/>
      <c r="B108" s="60"/>
      <c r="C108" s="36"/>
      <c r="D108" s="36"/>
    </row>
    <row r="109" spans="1:4" x14ac:dyDescent="0.2">
      <c r="A109" s="60"/>
      <c r="B109" s="60"/>
      <c r="C109" s="36"/>
      <c r="D109" s="36"/>
    </row>
    <row r="110" spans="1:4" x14ac:dyDescent="0.2">
      <c r="A110" s="60"/>
      <c r="B110" s="60"/>
      <c r="C110" s="36"/>
      <c r="D110" s="36"/>
    </row>
    <row r="111" spans="1:4" x14ac:dyDescent="0.2">
      <c r="A111" s="60"/>
      <c r="B111" s="60"/>
      <c r="C111" s="36"/>
      <c r="D111" s="36"/>
    </row>
    <row r="112" spans="1:4" x14ac:dyDescent="0.2">
      <c r="A112" s="60"/>
      <c r="B112" s="60"/>
      <c r="C112" s="36"/>
      <c r="D112" s="36"/>
    </row>
  </sheetData>
  <dataValidations count="4">
    <dataValidation allowBlank="1" showInputMessage="1" showErrorMessage="1" prompt="Saldo final de la Información Financiera Trimestral que se presenta (trimestral: 1er, 2do, 3ro. o 4to.)." sqref="C7 C76"/>
    <dataValidation allowBlank="1" showInputMessage="1" showErrorMessage="1" prompt="Corresponde al número de la cuenta de acuerdo al Plan de Cuentas emitido por el CONAC (DOF 23/12/2015)." sqref="A7 A76"/>
    <dataValidation allowBlank="1" showInputMessage="1" showErrorMessage="1" prompt="Corresponde al nombre o descripción de la cuenta de acuerdo al Plan de Cuentas emitido por el CONAC." sqref="B7 B76"/>
    <dataValidation allowBlank="1" showInputMessage="1" showErrorMessage="1" prompt="Características cualitativas significativas que les impacten financieramente." sqref="D7 D76"/>
  </dataValidations>
  <pageMargins left="0.70866141732283472" right="0.70866141732283472" top="0.98425196850393704" bottom="0.98425196850393704" header="0.31496062992125984" footer="0.31496062992125984"/>
  <pageSetup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2.44140625" defaultRowHeight="10.199999999999999" x14ac:dyDescent="0.2"/>
  <cols>
    <col min="1" max="1" width="20.6640625" style="6" customWidth="1"/>
    <col min="2" max="2" width="50.6640625" style="6" customWidth="1"/>
    <col min="3" max="4" width="17.6640625" style="4" customWidth="1"/>
    <col min="5" max="16384" width="12.441406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60" t="s">
        <v>143</v>
      </c>
      <c r="B2" s="461"/>
      <c r="C2" s="11"/>
      <c r="D2" s="11"/>
    </row>
    <row r="3" spans="1:4" ht="10.8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Normal="100" zoomScaleSheetLayoutView="100" workbookViewId="0">
      <selection activeCell="A7" sqref="A7"/>
    </sheetView>
  </sheetViews>
  <sheetFormatPr baseColWidth="10" defaultColWidth="11.44140625" defaultRowHeight="10.199999999999999" x14ac:dyDescent="0.2"/>
  <cols>
    <col min="1" max="1" width="20.6640625" style="89" customWidth="1"/>
    <col min="2" max="2" width="25.109375" style="89" customWidth="1"/>
    <col min="3" max="3" width="17.6640625" style="7" customWidth="1"/>
    <col min="4" max="5" width="17.6640625" style="89" customWidth="1"/>
    <col min="6" max="6" width="11.44140625" style="89" customWidth="1"/>
    <col min="7" max="16384" width="11.441406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07" t="s">
        <v>358</v>
      </c>
      <c r="B5" s="307"/>
      <c r="C5" s="22"/>
      <c r="E5" s="190" t="s">
        <v>357</v>
      </c>
    </row>
    <row r="6" spans="1:5" x14ac:dyDescent="0.2">
      <c r="A6" s="313"/>
      <c r="B6" s="313"/>
      <c r="C6" s="314"/>
      <c r="D6" s="313"/>
      <c r="E6" s="334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341" t="s">
        <v>338</v>
      </c>
      <c r="E7" s="225" t="s">
        <v>260</v>
      </c>
    </row>
    <row r="8" spans="1:5" x14ac:dyDescent="0.2">
      <c r="A8" s="340">
        <v>4393000001</v>
      </c>
      <c r="B8" s="340" t="s">
        <v>951</v>
      </c>
      <c r="C8" s="339">
        <v>526500</v>
      </c>
      <c r="D8" s="338"/>
      <c r="E8" s="338"/>
    </row>
    <row r="9" spans="1:5" x14ac:dyDescent="0.2">
      <c r="A9" s="340">
        <v>4399000002</v>
      </c>
      <c r="B9" s="340" t="s">
        <v>746</v>
      </c>
      <c r="C9" s="339">
        <v>-1359705</v>
      </c>
      <c r="D9" s="338"/>
      <c r="E9" s="338"/>
    </row>
    <row r="10" spans="1:5" x14ac:dyDescent="0.2">
      <c r="A10" s="340">
        <v>4399000003</v>
      </c>
      <c r="B10" s="340" t="s">
        <v>747</v>
      </c>
      <c r="C10" s="339">
        <v>-50</v>
      </c>
      <c r="D10" s="338"/>
      <c r="E10" s="338"/>
    </row>
    <row r="11" spans="1:5" x14ac:dyDescent="0.2">
      <c r="A11" s="337"/>
      <c r="B11" s="251" t="s">
        <v>356</v>
      </c>
      <c r="C11" s="220">
        <f>SUM(C8:C10)</f>
        <v>-833255</v>
      </c>
      <c r="D11" s="336"/>
      <c r="E11" s="33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5" width="17.6640625" style="6" customWidth="1"/>
    <col min="6" max="6" width="11.44140625" style="6" customWidth="1"/>
    <col min="7" max="16384" width="11.44140625" style="6"/>
  </cols>
  <sheetData>
    <row r="2" spans="1:5" ht="15" customHeight="1" x14ac:dyDescent="0.2">
      <c r="A2" s="460" t="s">
        <v>143</v>
      </c>
      <c r="B2" s="461"/>
      <c r="C2" s="88"/>
      <c r="D2" s="88"/>
      <c r="E2" s="88"/>
    </row>
    <row r="3" spans="1:5" ht="10.8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" customHeight="1" x14ac:dyDescent="0.2">
      <c r="A7" s="467" t="s">
        <v>205</v>
      </c>
      <c r="B7" s="478"/>
      <c r="C7" s="478"/>
      <c r="D7" s="478"/>
      <c r="E7" s="479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zoomScaleNormal="100" zoomScaleSheetLayoutView="100" workbookViewId="0">
      <selection activeCell="C9" sqref="C9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63" customWidth="1"/>
    <col min="5" max="5" width="17.6640625" style="64" customWidth="1"/>
    <col min="6" max="8" width="11.44140625" style="60"/>
    <col min="9" max="16384" width="11.44140625" style="89"/>
  </cols>
  <sheetData>
    <row r="1" spans="1:8" s="12" customFormat="1" ht="11.25" customHeight="1" x14ac:dyDescent="0.2">
      <c r="A1" s="21" t="s">
        <v>43</v>
      </c>
      <c r="B1" s="21"/>
      <c r="C1" s="22"/>
      <c r="D1" s="354"/>
      <c r="E1" s="5"/>
    </row>
    <row r="2" spans="1:8" s="12" customFormat="1" ht="11.25" customHeight="1" x14ac:dyDescent="0.2">
      <c r="A2" s="21" t="s">
        <v>0</v>
      </c>
      <c r="B2" s="21"/>
      <c r="C2" s="22"/>
      <c r="D2" s="354"/>
      <c r="E2" s="35"/>
    </row>
    <row r="3" spans="1:8" s="12" customFormat="1" ht="10.5" customHeight="1" x14ac:dyDescent="0.2">
      <c r="C3" s="22"/>
      <c r="D3" s="354"/>
      <c r="E3" s="35"/>
    </row>
    <row r="4" spans="1:8" s="12" customFormat="1" ht="10.5" customHeight="1" x14ac:dyDescent="0.2">
      <c r="C4" s="22"/>
      <c r="D4" s="354"/>
      <c r="E4" s="35"/>
    </row>
    <row r="5" spans="1:8" s="12" customFormat="1" ht="11.25" customHeight="1" x14ac:dyDescent="0.2">
      <c r="A5" s="217" t="s">
        <v>363</v>
      </c>
      <c r="B5" s="217"/>
      <c r="C5" s="22"/>
      <c r="D5" s="353"/>
      <c r="E5" s="352" t="s">
        <v>362</v>
      </c>
    </row>
    <row r="6" spans="1:8" ht="11.25" customHeight="1" x14ac:dyDescent="0.2">
      <c r="A6" s="249"/>
      <c r="B6" s="249"/>
      <c r="C6" s="247"/>
      <c r="D6" s="351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350" t="s">
        <v>361</v>
      </c>
      <c r="E7" s="349" t="s">
        <v>360</v>
      </c>
      <c r="F7" s="89"/>
      <c r="G7" s="89"/>
      <c r="H7" s="89"/>
    </row>
    <row r="8" spans="1:8" x14ac:dyDescent="0.2">
      <c r="A8" s="238">
        <v>5111001131</v>
      </c>
      <c r="B8" s="238" t="s">
        <v>748</v>
      </c>
      <c r="C8" s="252">
        <v>640941192</v>
      </c>
      <c r="D8" s="348">
        <f t="shared" ref="D8:D39" si="0">+C8/$C$218</f>
        <v>0.19999557728954112</v>
      </c>
      <c r="E8" s="347"/>
    </row>
    <row r="9" spans="1:8" x14ac:dyDescent="0.2">
      <c r="A9" s="238">
        <v>5112001211</v>
      </c>
      <c r="B9" s="238" t="s">
        <v>749</v>
      </c>
      <c r="C9" s="252">
        <v>20222008</v>
      </c>
      <c r="D9" s="348">
        <f t="shared" si="0"/>
        <v>6.3099582526343831E-3</v>
      </c>
      <c r="E9" s="347"/>
    </row>
    <row r="10" spans="1:8" x14ac:dyDescent="0.2">
      <c r="A10" s="238">
        <v>5112001212</v>
      </c>
      <c r="B10" s="238" t="s">
        <v>750</v>
      </c>
      <c r="C10" s="252">
        <v>241639958</v>
      </c>
      <c r="D10" s="348">
        <f t="shared" si="0"/>
        <v>7.5399932941789247E-2</v>
      </c>
      <c r="E10" s="347"/>
    </row>
    <row r="11" spans="1:8" x14ac:dyDescent="0.2">
      <c r="A11" s="238">
        <v>5113001311</v>
      </c>
      <c r="B11" s="238" t="s">
        <v>751</v>
      </c>
      <c r="C11" s="252">
        <v>159837419</v>
      </c>
      <c r="D11" s="348">
        <f t="shared" si="0"/>
        <v>4.9874742463697462E-2</v>
      </c>
      <c r="E11" s="347"/>
    </row>
    <row r="12" spans="1:8" x14ac:dyDescent="0.2">
      <c r="A12" s="238">
        <v>5113001321</v>
      </c>
      <c r="B12" s="238" t="s">
        <v>752</v>
      </c>
      <c r="C12" s="252">
        <v>43955321</v>
      </c>
      <c r="D12" s="348">
        <f t="shared" si="0"/>
        <v>1.3715563780369557E-2</v>
      </c>
      <c r="E12" s="347"/>
    </row>
    <row r="13" spans="1:8" x14ac:dyDescent="0.2">
      <c r="A13" s="238">
        <v>5113001322</v>
      </c>
      <c r="B13" s="238" t="s">
        <v>753</v>
      </c>
      <c r="C13" s="252">
        <v>1017492</v>
      </c>
      <c r="D13" s="348">
        <f t="shared" si="0"/>
        <v>3.1749231047626249E-4</v>
      </c>
      <c r="E13" s="347"/>
    </row>
    <row r="14" spans="1:8" x14ac:dyDescent="0.2">
      <c r="A14" s="238">
        <v>5113001323</v>
      </c>
      <c r="B14" s="238" t="s">
        <v>754</v>
      </c>
      <c r="C14" s="252">
        <v>71152771</v>
      </c>
      <c r="D14" s="348">
        <f t="shared" si="0"/>
        <v>2.2202098553677479E-2</v>
      </c>
      <c r="E14" s="347"/>
    </row>
    <row r="15" spans="1:8" x14ac:dyDescent="0.2">
      <c r="A15" s="238">
        <v>5113001331</v>
      </c>
      <c r="B15" s="238" t="s">
        <v>755</v>
      </c>
      <c r="C15" s="252">
        <v>29969765</v>
      </c>
      <c r="D15" s="348">
        <f t="shared" si="0"/>
        <v>9.3515918889589544E-3</v>
      </c>
      <c r="E15" s="347"/>
    </row>
    <row r="16" spans="1:8" x14ac:dyDescent="0.2">
      <c r="A16" s="238">
        <v>5113001341</v>
      </c>
      <c r="B16" s="238" t="s">
        <v>756</v>
      </c>
      <c r="C16" s="252">
        <v>465</v>
      </c>
      <c r="D16" s="348">
        <f t="shared" si="0"/>
        <v>1.4509590677023707E-7</v>
      </c>
      <c r="E16" s="347"/>
    </row>
    <row r="17" spans="1:5" x14ac:dyDescent="0.2">
      <c r="A17" s="238">
        <v>5113001342</v>
      </c>
      <c r="B17" s="238" t="s">
        <v>757</v>
      </c>
      <c r="C17" s="252">
        <v>407329</v>
      </c>
      <c r="D17" s="348">
        <f t="shared" si="0"/>
        <v>1.271005819544385E-4</v>
      </c>
      <c r="E17" s="347"/>
    </row>
    <row r="18" spans="1:5" x14ac:dyDescent="0.2">
      <c r="A18" s="238">
        <v>5114001411</v>
      </c>
      <c r="B18" s="238" t="s">
        <v>758</v>
      </c>
      <c r="C18" s="252">
        <v>126857475</v>
      </c>
      <c r="D18" s="348">
        <f t="shared" si="0"/>
        <v>3.9583871754210062E-2</v>
      </c>
      <c r="E18" s="347"/>
    </row>
    <row r="19" spans="1:5" x14ac:dyDescent="0.2">
      <c r="A19" s="238">
        <v>5114001414</v>
      </c>
      <c r="B19" s="238" t="s">
        <v>759</v>
      </c>
      <c r="C19" s="252">
        <v>34396563</v>
      </c>
      <c r="D19" s="348">
        <f t="shared" si="0"/>
        <v>1.0732904297343195E-2</v>
      </c>
      <c r="E19" s="347"/>
    </row>
    <row r="20" spans="1:5" x14ac:dyDescent="0.2">
      <c r="A20" s="238">
        <v>5114001415</v>
      </c>
      <c r="B20" s="238" t="s">
        <v>760</v>
      </c>
      <c r="C20" s="252">
        <v>59949308</v>
      </c>
      <c r="D20" s="348">
        <f t="shared" si="0"/>
        <v>1.870623484840479E-2</v>
      </c>
      <c r="E20" s="347"/>
    </row>
    <row r="21" spans="1:5" x14ac:dyDescent="0.2">
      <c r="A21" s="238">
        <v>5114001416</v>
      </c>
      <c r="B21" s="238" t="s">
        <v>761</v>
      </c>
      <c r="C21" s="252">
        <v>44103025</v>
      </c>
      <c r="D21" s="348">
        <f t="shared" si="0"/>
        <v>1.3761652481043945E-2</v>
      </c>
      <c r="E21" s="347"/>
    </row>
    <row r="22" spans="1:5" x14ac:dyDescent="0.2">
      <c r="A22" s="238">
        <v>5114001417</v>
      </c>
      <c r="B22" s="238" t="s">
        <v>762</v>
      </c>
      <c r="C22" s="252">
        <v>28705840</v>
      </c>
      <c r="D22" s="348">
        <f t="shared" si="0"/>
        <v>8.9572040524760043E-3</v>
      </c>
      <c r="E22" s="347"/>
    </row>
    <row r="23" spans="1:5" x14ac:dyDescent="0.2">
      <c r="A23" s="238">
        <v>5114001418</v>
      </c>
      <c r="B23" s="238" t="s">
        <v>763</v>
      </c>
      <c r="C23" s="252">
        <v>524855</v>
      </c>
      <c r="D23" s="348">
        <f t="shared" si="0"/>
        <v>1.6377271429654362E-4</v>
      </c>
      <c r="E23" s="347"/>
    </row>
    <row r="24" spans="1:5" x14ac:dyDescent="0.2">
      <c r="A24" s="238">
        <v>5115001511</v>
      </c>
      <c r="B24" s="238" t="s">
        <v>764</v>
      </c>
      <c r="C24" s="252">
        <v>7060204</v>
      </c>
      <c r="D24" s="348">
        <f t="shared" si="0"/>
        <v>2.2030251642211934E-3</v>
      </c>
      <c r="E24" s="347"/>
    </row>
    <row r="25" spans="1:5" x14ac:dyDescent="0.2">
      <c r="A25" s="238">
        <v>5115001521</v>
      </c>
      <c r="B25" s="238" t="s">
        <v>765</v>
      </c>
      <c r="C25" s="252">
        <v>910909</v>
      </c>
      <c r="D25" s="348">
        <f t="shared" si="0"/>
        <v>2.8423476847348359E-4</v>
      </c>
      <c r="E25" s="347"/>
    </row>
    <row r="26" spans="1:5" x14ac:dyDescent="0.2">
      <c r="A26" s="238">
        <v>5115001531</v>
      </c>
      <c r="B26" s="238" t="s">
        <v>766</v>
      </c>
      <c r="C26" s="252">
        <v>45240010</v>
      </c>
      <c r="D26" s="348">
        <f t="shared" si="0"/>
        <v>1.4116430695149663E-2</v>
      </c>
      <c r="E26" s="347"/>
    </row>
    <row r="27" spans="1:5" x14ac:dyDescent="0.2">
      <c r="A27" s="238">
        <v>5115001541</v>
      </c>
      <c r="B27" s="238" t="s">
        <v>767</v>
      </c>
      <c r="C27" s="252">
        <v>224401090</v>
      </c>
      <c r="D27" s="348">
        <f t="shared" si="0"/>
        <v>7.0020816416730275E-2</v>
      </c>
      <c r="E27" s="347"/>
    </row>
    <row r="28" spans="1:5" x14ac:dyDescent="0.2">
      <c r="A28" s="238">
        <v>5115001592</v>
      </c>
      <c r="B28" s="238" t="s">
        <v>768</v>
      </c>
      <c r="C28" s="252">
        <v>14809809</v>
      </c>
      <c r="D28" s="348">
        <f t="shared" si="0"/>
        <v>4.621167023546275E-3</v>
      </c>
      <c r="E28" s="347"/>
    </row>
    <row r="29" spans="1:5" x14ac:dyDescent="0.2">
      <c r="A29" s="238">
        <v>5116001711</v>
      </c>
      <c r="B29" s="238" t="s">
        <v>769</v>
      </c>
      <c r="C29" s="252">
        <v>123284753</v>
      </c>
      <c r="D29" s="348">
        <f t="shared" si="0"/>
        <v>3.8469060274149904E-2</v>
      </c>
      <c r="E29" s="347"/>
    </row>
    <row r="30" spans="1:5" x14ac:dyDescent="0.2">
      <c r="A30" s="238">
        <v>5116001712</v>
      </c>
      <c r="B30" s="238" t="s">
        <v>770</v>
      </c>
      <c r="C30" s="252">
        <v>142122334</v>
      </c>
      <c r="D30" s="348">
        <f t="shared" si="0"/>
        <v>4.4347029944155902E-2</v>
      </c>
      <c r="E30" s="347"/>
    </row>
    <row r="31" spans="1:5" x14ac:dyDescent="0.2">
      <c r="A31" s="238">
        <v>5121002111</v>
      </c>
      <c r="B31" s="238" t="s">
        <v>771</v>
      </c>
      <c r="C31" s="252">
        <v>5582014</v>
      </c>
      <c r="D31" s="348">
        <f t="shared" si="0"/>
        <v>1.7417793181379745E-3</v>
      </c>
      <c r="E31" s="347"/>
    </row>
    <row r="32" spans="1:5" x14ac:dyDescent="0.2">
      <c r="A32" s="238">
        <v>5121002112</v>
      </c>
      <c r="B32" s="238" t="s">
        <v>570</v>
      </c>
      <c r="C32" s="252">
        <v>70096</v>
      </c>
      <c r="D32" s="348">
        <f t="shared" si="0"/>
        <v>2.1872349851540943E-5</v>
      </c>
      <c r="E32" s="347"/>
    </row>
    <row r="33" spans="1:5" x14ac:dyDescent="0.2">
      <c r="A33" s="238">
        <v>5121002121</v>
      </c>
      <c r="B33" s="238" t="s">
        <v>772</v>
      </c>
      <c r="C33" s="252">
        <v>960672</v>
      </c>
      <c r="D33" s="348">
        <f t="shared" si="0"/>
        <v>2.9976252677156384E-4</v>
      </c>
      <c r="E33" s="347"/>
    </row>
    <row r="34" spans="1:5" x14ac:dyDescent="0.2">
      <c r="A34" s="238">
        <v>5121002131</v>
      </c>
      <c r="B34" s="238" t="s">
        <v>773</v>
      </c>
      <c r="C34" s="252">
        <v>530</v>
      </c>
      <c r="D34" s="348">
        <f t="shared" si="0"/>
        <v>1.6537813029725947E-7</v>
      </c>
      <c r="E34" s="347"/>
    </row>
    <row r="35" spans="1:5" x14ac:dyDescent="0.2">
      <c r="A35" s="238">
        <v>5121002141</v>
      </c>
      <c r="B35" s="238" t="s">
        <v>772</v>
      </c>
      <c r="C35" s="252">
        <v>8925369</v>
      </c>
      <c r="D35" s="348">
        <f t="shared" si="0"/>
        <v>2.7850204479870195E-3</v>
      </c>
      <c r="E35" s="347"/>
    </row>
    <row r="36" spans="1:5" x14ac:dyDescent="0.2">
      <c r="A36" s="238">
        <v>5121002142</v>
      </c>
      <c r="B36" s="238" t="s">
        <v>571</v>
      </c>
      <c r="C36" s="252">
        <v>172636</v>
      </c>
      <c r="D36" s="348">
        <f t="shared" si="0"/>
        <v>5.386833755093903E-5</v>
      </c>
      <c r="E36" s="347"/>
    </row>
    <row r="37" spans="1:5" x14ac:dyDescent="0.2">
      <c r="A37" s="238">
        <v>5121002151</v>
      </c>
      <c r="B37" s="238" t="s">
        <v>774</v>
      </c>
      <c r="C37" s="252">
        <v>4562820</v>
      </c>
      <c r="D37" s="348">
        <f t="shared" si="0"/>
        <v>1.423755925439512E-3</v>
      </c>
      <c r="E37" s="347"/>
    </row>
    <row r="38" spans="1:5" x14ac:dyDescent="0.2">
      <c r="A38" s="238">
        <v>5121002152</v>
      </c>
      <c r="B38" s="238" t="s">
        <v>721</v>
      </c>
      <c r="C38" s="252">
        <v>1062866</v>
      </c>
      <c r="D38" s="348">
        <f t="shared" si="0"/>
        <v>3.3165055063495653E-4</v>
      </c>
      <c r="E38" s="347"/>
    </row>
    <row r="39" spans="1:5" x14ac:dyDescent="0.2">
      <c r="A39" s="238">
        <v>5121002161</v>
      </c>
      <c r="B39" s="238" t="s">
        <v>572</v>
      </c>
      <c r="C39" s="252">
        <v>4615710</v>
      </c>
      <c r="D39" s="348">
        <f t="shared" si="0"/>
        <v>1.4402594147063462E-3</v>
      </c>
      <c r="E39" s="347"/>
    </row>
    <row r="40" spans="1:5" x14ac:dyDescent="0.2">
      <c r="A40" s="238">
        <v>5121002171</v>
      </c>
      <c r="B40" s="238" t="s">
        <v>775</v>
      </c>
      <c r="C40" s="252">
        <v>639162</v>
      </c>
      <c r="D40" s="348">
        <f t="shared" ref="D40:D71" si="1">+C40/$C$218</f>
        <v>1.9944040852274897E-4</v>
      </c>
      <c r="E40" s="347"/>
    </row>
    <row r="41" spans="1:5" x14ac:dyDescent="0.2">
      <c r="A41" s="238">
        <v>5121002181</v>
      </c>
      <c r="B41" s="238" t="s">
        <v>776</v>
      </c>
      <c r="C41" s="252">
        <v>16790</v>
      </c>
      <c r="D41" s="348">
        <f t="shared" si="1"/>
        <v>5.2390543541339368E-6</v>
      </c>
      <c r="E41" s="347"/>
    </row>
    <row r="42" spans="1:5" x14ac:dyDescent="0.2">
      <c r="A42" s="238">
        <v>5121002182</v>
      </c>
      <c r="B42" s="238" t="s">
        <v>776</v>
      </c>
      <c r="C42" s="252">
        <v>58696</v>
      </c>
      <c r="D42" s="348">
        <f t="shared" si="1"/>
        <v>1.8315159879109324E-5</v>
      </c>
      <c r="E42" s="347"/>
    </row>
    <row r="43" spans="1:5" x14ac:dyDescent="0.2">
      <c r="A43" s="238">
        <v>5122002212</v>
      </c>
      <c r="B43" s="238" t="s">
        <v>574</v>
      </c>
      <c r="C43" s="252">
        <v>20728043</v>
      </c>
      <c r="D43" s="348">
        <f t="shared" si="1"/>
        <v>6.4678584831343337E-3</v>
      </c>
      <c r="E43" s="347"/>
    </row>
    <row r="44" spans="1:5" x14ac:dyDescent="0.2">
      <c r="A44" s="238">
        <v>5122002221</v>
      </c>
      <c r="B44" s="238" t="s">
        <v>777</v>
      </c>
      <c r="C44" s="252">
        <v>200563</v>
      </c>
      <c r="D44" s="348">
        <f t="shared" si="1"/>
        <v>6.258251688077217E-5</v>
      </c>
      <c r="E44" s="347"/>
    </row>
    <row r="45" spans="1:5" x14ac:dyDescent="0.2">
      <c r="A45" s="238">
        <v>5122002231</v>
      </c>
      <c r="B45" s="238" t="s">
        <v>778</v>
      </c>
      <c r="C45" s="252">
        <v>136521</v>
      </c>
      <c r="D45" s="348">
        <f t="shared" si="1"/>
        <v>4.259922212511728E-5</v>
      </c>
      <c r="E45" s="347"/>
    </row>
    <row r="46" spans="1:5" x14ac:dyDescent="0.2">
      <c r="A46" s="238">
        <v>5124002411</v>
      </c>
      <c r="B46" s="238" t="s">
        <v>779</v>
      </c>
      <c r="C46" s="252">
        <v>244500</v>
      </c>
      <c r="D46" s="348">
        <f t="shared" si="1"/>
        <v>7.6292363882414971E-5</v>
      </c>
      <c r="E46" s="347"/>
    </row>
    <row r="47" spans="1:5" x14ac:dyDescent="0.2">
      <c r="A47" s="238">
        <v>5124002421</v>
      </c>
      <c r="B47" s="238" t="s">
        <v>779</v>
      </c>
      <c r="C47" s="252">
        <v>59235</v>
      </c>
      <c r="D47" s="348">
        <f t="shared" si="1"/>
        <v>1.8483346317279554E-5</v>
      </c>
      <c r="E47" s="347"/>
    </row>
    <row r="48" spans="1:5" x14ac:dyDescent="0.2">
      <c r="A48" s="238">
        <v>5124002431</v>
      </c>
      <c r="B48" s="238" t="s">
        <v>779</v>
      </c>
      <c r="C48" s="252">
        <v>52344</v>
      </c>
      <c r="D48" s="348">
        <f t="shared" si="1"/>
        <v>1.6333118589207072E-5</v>
      </c>
      <c r="E48" s="347"/>
    </row>
    <row r="49" spans="1:5" x14ac:dyDescent="0.2">
      <c r="A49" s="238">
        <v>5124002441</v>
      </c>
      <c r="B49" s="238" t="s">
        <v>780</v>
      </c>
      <c r="C49" s="252">
        <v>318531</v>
      </c>
      <c r="D49" s="348">
        <f t="shared" si="1"/>
        <v>9.9392568342861041E-5</v>
      </c>
      <c r="E49" s="347"/>
    </row>
    <row r="50" spans="1:5" x14ac:dyDescent="0.2">
      <c r="A50" s="238">
        <v>5124002451</v>
      </c>
      <c r="B50" s="238" t="s">
        <v>781</v>
      </c>
      <c r="C50" s="252">
        <v>226982</v>
      </c>
      <c r="D50" s="348">
        <f t="shared" si="1"/>
        <v>7.0826148624778394E-5</v>
      </c>
      <c r="E50" s="347"/>
    </row>
    <row r="51" spans="1:5" x14ac:dyDescent="0.2">
      <c r="A51" s="238">
        <v>5124002461</v>
      </c>
      <c r="B51" s="238" t="s">
        <v>782</v>
      </c>
      <c r="C51" s="252">
        <v>3981356</v>
      </c>
      <c r="D51" s="348">
        <f t="shared" si="1"/>
        <v>1.2423192666561806E-3</v>
      </c>
      <c r="E51" s="347"/>
    </row>
    <row r="52" spans="1:5" x14ac:dyDescent="0.2">
      <c r="A52" s="238">
        <v>5124002471</v>
      </c>
      <c r="B52" s="238" t="s">
        <v>783</v>
      </c>
      <c r="C52" s="252">
        <v>914984</v>
      </c>
      <c r="D52" s="348">
        <f t="shared" si="1"/>
        <v>2.8550630787152389E-4</v>
      </c>
      <c r="E52" s="347"/>
    </row>
    <row r="53" spans="1:5" x14ac:dyDescent="0.2">
      <c r="A53" s="238">
        <v>5124002481</v>
      </c>
      <c r="B53" s="238" t="s">
        <v>784</v>
      </c>
      <c r="C53" s="252">
        <v>767589</v>
      </c>
      <c r="D53" s="348">
        <f t="shared" si="1"/>
        <v>2.395140257674398E-4</v>
      </c>
      <c r="E53" s="347"/>
    </row>
    <row r="54" spans="1:5" x14ac:dyDescent="0.2">
      <c r="A54" s="238">
        <v>5124002491</v>
      </c>
      <c r="B54" s="238" t="s">
        <v>577</v>
      </c>
      <c r="C54" s="252">
        <v>1693421</v>
      </c>
      <c r="D54" s="348">
        <f t="shared" si="1"/>
        <v>5.2840528072851966E-4</v>
      </c>
      <c r="E54" s="347"/>
    </row>
    <row r="55" spans="1:5" x14ac:dyDescent="0.2">
      <c r="A55" s="238">
        <v>5125002511</v>
      </c>
      <c r="B55" s="238" t="s">
        <v>785</v>
      </c>
      <c r="C55" s="252">
        <v>11643619</v>
      </c>
      <c r="D55" s="348">
        <f t="shared" si="1"/>
        <v>3.6332074341766905E-3</v>
      </c>
      <c r="E55" s="347"/>
    </row>
    <row r="56" spans="1:5" x14ac:dyDescent="0.2">
      <c r="A56" s="238">
        <v>5125002521</v>
      </c>
      <c r="B56" s="238" t="s">
        <v>786</v>
      </c>
      <c r="C56" s="252">
        <v>103661</v>
      </c>
      <c r="D56" s="348">
        <f t="shared" si="1"/>
        <v>3.2345778046687193E-5</v>
      </c>
      <c r="E56" s="347"/>
    </row>
    <row r="57" spans="1:5" x14ac:dyDescent="0.2">
      <c r="A57" s="238">
        <v>5125002522</v>
      </c>
      <c r="B57" s="238" t="s">
        <v>787</v>
      </c>
      <c r="C57" s="252">
        <v>17219</v>
      </c>
      <c r="D57" s="348">
        <f t="shared" si="1"/>
        <v>5.3729170294122845E-6</v>
      </c>
      <c r="E57" s="347"/>
    </row>
    <row r="58" spans="1:5" x14ac:dyDescent="0.2">
      <c r="A58" s="238">
        <v>5125002531</v>
      </c>
      <c r="B58" s="238" t="s">
        <v>788</v>
      </c>
      <c r="C58" s="252">
        <v>146823</v>
      </c>
      <c r="D58" s="348">
        <f t="shared" si="1"/>
        <v>4.5813798537046278E-5</v>
      </c>
      <c r="E58" s="347"/>
    </row>
    <row r="59" spans="1:5" x14ac:dyDescent="0.2">
      <c r="A59" s="238">
        <v>5125002541</v>
      </c>
      <c r="B59" s="238" t="s">
        <v>789</v>
      </c>
      <c r="C59" s="252">
        <v>542201</v>
      </c>
      <c r="D59" s="348">
        <f t="shared" si="1"/>
        <v>1.6918525967038562E-4</v>
      </c>
      <c r="E59" s="347"/>
    </row>
    <row r="60" spans="1:5" x14ac:dyDescent="0.2">
      <c r="A60" s="238">
        <v>5125002551</v>
      </c>
      <c r="B60" s="238" t="s">
        <v>789</v>
      </c>
      <c r="C60" s="252">
        <v>7527065</v>
      </c>
      <c r="D60" s="348">
        <f t="shared" si="1"/>
        <v>2.3487017666527195E-3</v>
      </c>
      <c r="E60" s="347"/>
    </row>
    <row r="61" spans="1:5" x14ac:dyDescent="0.2">
      <c r="A61" s="238">
        <v>5125002561</v>
      </c>
      <c r="B61" s="238" t="s">
        <v>790</v>
      </c>
      <c r="C61" s="252">
        <v>516928</v>
      </c>
      <c r="D61" s="348">
        <f t="shared" si="1"/>
        <v>1.6129921912887119E-4</v>
      </c>
      <c r="E61" s="347"/>
    </row>
    <row r="62" spans="1:5" x14ac:dyDescent="0.2">
      <c r="A62" s="238">
        <v>5125002591</v>
      </c>
      <c r="B62" s="238" t="s">
        <v>791</v>
      </c>
      <c r="C62" s="252">
        <v>2218794</v>
      </c>
      <c r="D62" s="348">
        <f t="shared" si="1"/>
        <v>6.9233962874486318E-4</v>
      </c>
      <c r="E62" s="347"/>
    </row>
    <row r="63" spans="1:5" x14ac:dyDescent="0.2">
      <c r="A63" s="238">
        <v>5126002611</v>
      </c>
      <c r="B63" s="238" t="s">
        <v>792</v>
      </c>
      <c r="C63" s="252">
        <v>100905</v>
      </c>
      <c r="D63" s="348">
        <f t="shared" si="1"/>
        <v>3.1485811769141443E-5</v>
      </c>
      <c r="E63" s="347"/>
    </row>
    <row r="64" spans="1:5" x14ac:dyDescent="0.2">
      <c r="A64" s="238">
        <v>5126002612</v>
      </c>
      <c r="B64" s="238" t="s">
        <v>793</v>
      </c>
      <c r="C64" s="252">
        <v>13355373</v>
      </c>
      <c r="D64" s="348">
        <f t="shared" si="1"/>
        <v>4.1673332380424543E-3</v>
      </c>
      <c r="E64" s="347"/>
    </row>
    <row r="65" spans="1:5" x14ac:dyDescent="0.2">
      <c r="A65" s="238">
        <v>5126002613</v>
      </c>
      <c r="B65" s="238" t="s">
        <v>793</v>
      </c>
      <c r="C65" s="252">
        <v>208991</v>
      </c>
      <c r="D65" s="348">
        <f t="shared" si="1"/>
        <v>6.5212341186706707E-5</v>
      </c>
      <c r="E65" s="347"/>
    </row>
    <row r="66" spans="1:5" x14ac:dyDescent="0.2">
      <c r="A66" s="238">
        <v>5126002621</v>
      </c>
      <c r="B66" s="238" t="s">
        <v>925</v>
      </c>
      <c r="C66" s="252">
        <v>200144</v>
      </c>
      <c r="D66" s="348">
        <f t="shared" si="1"/>
        <v>6.2451774547574897E-5</v>
      </c>
      <c r="E66" s="347"/>
    </row>
    <row r="67" spans="1:5" x14ac:dyDescent="0.2">
      <c r="A67" s="238">
        <v>5127002711</v>
      </c>
      <c r="B67" s="238" t="s">
        <v>794</v>
      </c>
      <c r="C67" s="252">
        <v>5166821</v>
      </c>
      <c r="D67" s="348">
        <f t="shared" si="1"/>
        <v>1.6122248991709744E-3</v>
      </c>
      <c r="E67" s="347"/>
    </row>
    <row r="68" spans="1:5" x14ac:dyDescent="0.2">
      <c r="A68" s="238">
        <v>5127002712</v>
      </c>
      <c r="B68" s="238" t="s">
        <v>926</v>
      </c>
      <c r="C68" s="252">
        <v>136582</v>
      </c>
      <c r="D68" s="348">
        <f t="shared" si="1"/>
        <v>4.2618256211811869E-5</v>
      </c>
      <c r="E68" s="347"/>
    </row>
    <row r="69" spans="1:5" x14ac:dyDescent="0.2">
      <c r="A69" s="238">
        <v>5127002721</v>
      </c>
      <c r="B69" s="238" t="s">
        <v>795</v>
      </c>
      <c r="C69" s="252">
        <v>280838</v>
      </c>
      <c r="D69" s="348">
        <f t="shared" si="1"/>
        <v>8.7631062936644816E-5</v>
      </c>
      <c r="E69" s="347"/>
    </row>
    <row r="70" spans="1:5" x14ac:dyDescent="0.2">
      <c r="A70" s="238">
        <v>5127002722</v>
      </c>
      <c r="B70" s="238" t="s">
        <v>796</v>
      </c>
      <c r="C70" s="252">
        <v>214404</v>
      </c>
      <c r="D70" s="348">
        <f t="shared" si="1"/>
        <v>6.6901382355195508E-5</v>
      </c>
      <c r="E70" s="347"/>
    </row>
    <row r="71" spans="1:5" x14ac:dyDescent="0.2">
      <c r="A71" s="238">
        <v>5127002731</v>
      </c>
      <c r="B71" s="238" t="s">
        <v>797</v>
      </c>
      <c r="C71" s="252">
        <v>1105063</v>
      </c>
      <c r="D71" s="348">
        <f t="shared" si="1"/>
        <v>3.4481745811449136E-4</v>
      </c>
      <c r="E71" s="347"/>
    </row>
    <row r="72" spans="1:5" x14ac:dyDescent="0.2">
      <c r="A72" s="238">
        <v>5127002741</v>
      </c>
      <c r="B72" s="238" t="s">
        <v>798</v>
      </c>
      <c r="C72" s="252">
        <v>279779</v>
      </c>
      <c r="D72" s="348">
        <f t="shared" ref="D72:D103" si="2">+C72/$C$218</f>
        <v>8.7300618710258409E-5</v>
      </c>
      <c r="E72" s="347"/>
    </row>
    <row r="73" spans="1:5" x14ac:dyDescent="0.2">
      <c r="A73" s="238">
        <v>5127002751</v>
      </c>
      <c r="B73" s="238" t="s">
        <v>799</v>
      </c>
      <c r="C73" s="252">
        <v>25430</v>
      </c>
      <c r="D73" s="348">
        <f t="shared" si="2"/>
        <v>7.9350299121873742E-6</v>
      </c>
      <c r="E73" s="347"/>
    </row>
    <row r="74" spans="1:5" x14ac:dyDescent="0.2">
      <c r="A74" s="238">
        <v>5129002911</v>
      </c>
      <c r="B74" s="238" t="s">
        <v>578</v>
      </c>
      <c r="C74" s="252">
        <v>543665</v>
      </c>
      <c r="D74" s="348">
        <f t="shared" si="2"/>
        <v>1.6964207775105577E-4</v>
      </c>
      <c r="E74" s="347"/>
    </row>
    <row r="75" spans="1:5" x14ac:dyDescent="0.2">
      <c r="A75" s="238">
        <v>5129002921</v>
      </c>
      <c r="B75" s="238" t="s">
        <v>579</v>
      </c>
      <c r="C75" s="252">
        <v>485658</v>
      </c>
      <c r="D75" s="348">
        <f t="shared" si="2"/>
        <v>1.5154190944133289E-4</v>
      </c>
      <c r="E75" s="347"/>
    </row>
    <row r="76" spans="1:5" x14ac:dyDescent="0.2">
      <c r="A76" s="238">
        <v>5129002931</v>
      </c>
      <c r="B76" s="238" t="s">
        <v>579</v>
      </c>
      <c r="C76" s="252">
        <v>41436</v>
      </c>
      <c r="D76" s="348">
        <f t="shared" si="2"/>
        <v>1.292944944716461E-5</v>
      </c>
      <c r="E76" s="347"/>
    </row>
    <row r="77" spans="1:5" x14ac:dyDescent="0.2">
      <c r="A77" s="238">
        <v>5129002932</v>
      </c>
      <c r="B77" s="238" t="s">
        <v>579</v>
      </c>
      <c r="C77" s="252">
        <v>81398</v>
      </c>
      <c r="D77" s="348">
        <f t="shared" si="2"/>
        <v>2.5398960471577973E-5</v>
      </c>
      <c r="E77" s="347"/>
    </row>
    <row r="78" spans="1:5" x14ac:dyDescent="0.2">
      <c r="A78" s="238">
        <v>5129002941</v>
      </c>
      <c r="B78" s="238" t="s">
        <v>579</v>
      </c>
      <c r="C78" s="252">
        <v>1062348</v>
      </c>
      <c r="D78" s="348">
        <f t="shared" si="2"/>
        <v>3.314889169151566E-4</v>
      </c>
      <c r="E78" s="347"/>
    </row>
    <row r="79" spans="1:5" x14ac:dyDescent="0.2">
      <c r="A79" s="238">
        <v>5129002951</v>
      </c>
      <c r="B79" s="238" t="s">
        <v>579</v>
      </c>
      <c r="C79" s="252">
        <v>1091095</v>
      </c>
      <c r="D79" s="348">
        <f t="shared" si="2"/>
        <v>3.4045896429563832E-4</v>
      </c>
      <c r="E79" s="347"/>
    </row>
    <row r="80" spans="1:5" x14ac:dyDescent="0.2">
      <c r="A80" s="238">
        <v>5129002961</v>
      </c>
      <c r="B80" s="238" t="s">
        <v>579</v>
      </c>
      <c r="C80" s="252">
        <v>2443905</v>
      </c>
      <c r="D80" s="348">
        <f t="shared" si="2"/>
        <v>7.6258196136627144E-4</v>
      </c>
      <c r="E80" s="347"/>
    </row>
    <row r="81" spans="1:5" x14ac:dyDescent="0.2">
      <c r="A81" s="238">
        <v>5129002971</v>
      </c>
      <c r="B81" s="238" t="s">
        <v>579</v>
      </c>
      <c r="C81" s="252">
        <v>70</v>
      </c>
      <c r="D81" s="348">
        <f t="shared" si="2"/>
        <v>2.184239456756257E-8</v>
      </c>
      <c r="E81" s="347"/>
    </row>
    <row r="82" spans="1:5" x14ac:dyDescent="0.2">
      <c r="A82" s="238">
        <v>5129002981</v>
      </c>
      <c r="B82" s="238" t="s">
        <v>579</v>
      </c>
      <c r="C82" s="252">
        <v>69161</v>
      </c>
      <c r="D82" s="348">
        <f t="shared" si="2"/>
        <v>2.1580597866959929E-5</v>
      </c>
      <c r="E82" s="347"/>
    </row>
    <row r="83" spans="1:5" x14ac:dyDescent="0.2">
      <c r="A83" s="238">
        <v>5129002991</v>
      </c>
      <c r="B83" s="238" t="s">
        <v>579</v>
      </c>
      <c r="C83" s="252">
        <v>61905</v>
      </c>
      <c r="D83" s="348">
        <f t="shared" si="2"/>
        <v>1.9316477652928013E-5</v>
      </c>
      <c r="E83" s="347"/>
    </row>
    <row r="84" spans="1:5" x14ac:dyDescent="0.2">
      <c r="A84" s="238">
        <v>5131003111</v>
      </c>
      <c r="B84" s="238" t="s">
        <v>800</v>
      </c>
      <c r="C84" s="252">
        <v>21860456</v>
      </c>
      <c r="D84" s="348">
        <f t="shared" si="2"/>
        <v>6.8212100768405802E-3</v>
      </c>
      <c r="E84" s="347"/>
    </row>
    <row r="85" spans="1:5" x14ac:dyDescent="0.2">
      <c r="A85" s="238">
        <v>5131003121</v>
      </c>
      <c r="B85" s="238" t="s">
        <v>801</v>
      </c>
      <c r="C85" s="252">
        <v>209730</v>
      </c>
      <c r="D85" s="348">
        <f t="shared" si="2"/>
        <v>6.544293446649854E-5</v>
      </c>
      <c r="E85" s="347"/>
    </row>
    <row r="86" spans="1:5" x14ac:dyDescent="0.2">
      <c r="A86" s="238">
        <v>5131003131</v>
      </c>
      <c r="B86" s="238" t="s">
        <v>802</v>
      </c>
      <c r="C86" s="252">
        <v>3383204</v>
      </c>
      <c r="D86" s="348">
        <f t="shared" si="2"/>
        <v>1.0556753810079423E-3</v>
      </c>
      <c r="E86" s="347"/>
    </row>
    <row r="87" spans="1:5" x14ac:dyDescent="0.2">
      <c r="A87" s="238">
        <v>5131003141</v>
      </c>
      <c r="B87" s="238" t="s">
        <v>803</v>
      </c>
      <c r="C87" s="252">
        <v>3774001</v>
      </c>
      <c r="D87" s="348">
        <f t="shared" si="2"/>
        <v>1.1776174134339387E-3</v>
      </c>
      <c r="E87" s="347"/>
    </row>
    <row r="88" spans="1:5" x14ac:dyDescent="0.2">
      <c r="A88" s="238">
        <v>5131003151</v>
      </c>
      <c r="B88" s="238" t="s">
        <v>804</v>
      </c>
      <c r="C88" s="252">
        <v>1934999</v>
      </c>
      <c r="D88" s="348">
        <f t="shared" si="2"/>
        <v>6.0378588065484291E-4</v>
      </c>
      <c r="E88" s="347"/>
    </row>
    <row r="89" spans="1:5" x14ac:dyDescent="0.2">
      <c r="A89" s="238">
        <v>5131003161</v>
      </c>
      <c r="B89" s="238" t="s">
        <v>805</v>
      </c>
      <c r="C89" s="252">
        <v>41538</v>
      </c>
      <c r="D89" s="348">
        <f t="shared" si="2"/>
        <v>1.296127693639163E-5</v>
      </c>
      <c r="E89" s="347"/>
    </row>
    <row r="90" spans="1:5" x14ac:dyDescent="0.2">
      <c r="A90" s="238">
        <v>5131003171</v>
      </c>
      <c r="B90" s="238" t="s">
        <v>806</v>
      </c>
      <c r="C90" s="252">
        <v>19580292</v>
      </c>
      <c r="D90" s="348">
        <f t="shared" si="2"/>
        <v>6.1097209087441267E-3</v>
      </c>
      <c r="E90" s="347"/>
    </row>
    <row r="91" spans="1:5" x14ac:dyDescent="0.2">
      <c r="A91" s="238">
        <v>5131003172</v>
      </c>
      <c r="B91" s="238" t="s">
        <v>807</v>
      </c>
      <c r="C91" s="252">
        <v>1937459</v>
      </c>
      <c r="D91" s="348">
        <f t="shared" si="2"/>
        <v>6.0455348480678876E-4</v>
      </c>
      <c r="E91" s="347"/>
    </row>
    <row r="92" spans="1:5" x14ac:dyDescent="0.2">
      <c r="A92" s="238">
        <v>5131003173</v>
      </c>
      <c r="B92" s="238" t="s">
        <v>808</v>
      </c>
      <c r="C92" s="252">
        <v>188862</v>
      </c>
      <c r="D92" s="348">
        <f t="shared" si="2"/>
        <v>5.8931404611700029E-5</v>
      </c>
      <c r="E92" s="347"/>
    </row>
    <row r="93" spans="1:5" x14ac:dyDescent="0.2">
      <c r="A93" s="238">
        <v>5131003181</v>
      </c>
      <c r="B93" s="238" t="s">
        <v>809</v>
      </c>
      <c r="C93" s="252">
        <v>767610</v>
      </c>
      <c r="D93" s="348">
        <f t="shared" si="2"/>
        <v>2.3952057848581007E-4</v>
      </c>
      <c r="E93" s="347"/>
    </row>
    <row r="94" spans="1:5" x14ac:dyDescent="0.2">
      <c r="A94" s="238">
        <v>5131003191</v>
      </c>
      <c r="B94" s="238" t="s">
        <v>810</v>
      </c>
      <c r="C94" s="252">
        <v>128451</v>
      </c>
      <c r="D94" s="348">
        <f t="shared" si="2"/>
        <v>4.0081106065685428E-5</v>
      </c>
      <c r="E94" s="347"/>
    </row>
    <row r="95" spans="1:5" x14ac:dyDescent="0.2">
      <c r="A95" s="238">
        <v>5131003192</v>
      </c>
      <c r="B95" s="238" t="s">
        <v>927</v>
      </c>
      <c r="C95" s="252">
        <v>217749</v>
      </c>
      <c r="D95" s="348">
        <f t="shared" si="2"/>
        <v>6.7945136781316892E-5</v>
      </c>
      <c r="E95" s="347"/>
    </row>
    <row r="96" spans="1:5" x14ac:dyDescent="0.2">
      <c r="A96" s="238">
        <v>5132003221</v>
      </c>
      <c r="B96" s="238" t="s">
        <v>811</v>
      </c>
      <c r="C96" s="252">
        <v>3618006</v>
      </c>
      <c r="D96" s="348">
        <f t="shared" si="2"/>
        <v>1.1289416371401254E-3</v>
      </c>
      <c r="E96" s="347"/>
    </row>
    <row r="97" spans="1:5" x14ac:dyDescent="0.2">
      <c r="A97" s="238">
        <v>5132003231</v>
      </c>
      <c r="B97" s="238" t="s">
        <v>812</v>
      </c>
      <c r="C97" s="252">
        <v>194845</v>
      </c>
      <c r="D97" s="348">
        <f t="shared" si="2"/>
        <v>6.0798305278810412E-5</v>
      </c>
      <c r="E97" s="347"/>
    </row>
    <row r="98" spans="1:5" x14ac:dyDescent="0.2">
      <c r="A98" s="238">
        <v>5132003232</v>
      </c>
      <c r="B98" s="238" t="s">
        <v>812</v>
      </c>
      <c r="C98" s="252">
        <v>18450</v>
      </c>
      <c r="D98" s="348">
        <f t="shared" si="2"/>
        <v>5.7570311395932776E-6</v>
      </c>
      <c r="E98" s="347"/>
    </row>
    <row r="99" spans="1:5" x14ac:dyDescent="0.2">
      <c r="A99" s="238">
        <v>5132003233</v>
      </c>
      <c r="B99" s="238" t="s">
        <v>813</v>
      </c>
      <c r="C99" s="252">
        <v>19811</v>
      </c>
      <c r="D99" s="348">
        <f t="shared" si="2"/>
        <v>6.1817096968283153E-6</v>
      </c>
      <c r="E99" s="347"/>
    </row>
    <row r="100" spans="1:5" x14ac:dyDescent="0.2">
      <c r="A100" s="238">
        <v>5132003241</v>
      </c>
      <c r="B100" s="238" t="s">
        <v>813</v>
      </c>
      <c r="C100" s="252">
        <v>635</v>
      </c>
      <c r="D100" s="348">
        <f t="shared" si="2"/>
        <v>1.9814172214860333E-7</v>
      </c>
      <c r="E100" s="347"/>
    </row>
    <row r="101" spans="1:5" x14ac:dyDescent="0.2">
      <c r="A101" s="238">
        <v>5132003252</v>
      </c>
      <c r="B101" s="238" t="s">
        <v>814</v>
      </c>
      <c r="C101" s="252">
        <v>5814354</v>
      </c>
      <c r="D101" s="348">
        <f t="shared" si="2"/>
        <v>1.8142773460497958E-3</v>
      </c>
      <c r="E101" s="347"/>
    </row>
    <row r="102" spans="1:5" x14ac:dyDescent="0.2">
      <c r="A102" s="238">
        <v>5132003261</v>
      </c>
      <c r="B102" s="238" t="s">
        <v>815</v>
      </c>
      <c r="C102" s="252">
        <v>65435</v>
      </c>
      <c r="D102" s="348">
        <f t="shared" si="2"/>
        <v>2.0417958407549383E-5</v>
      </c>
      <c r="E102" s="347"/>
    </row>
    <row r="103" spans="1:5" x14ac:dyDescent="0.2">
      <c r="A103" s="238">
        <v>5132003262</v>
      </c>
      <c r="B103" s="238" t="s">
        <v>952</v>
      </c>
      <c r="C103" s="252">
        <v>2063</v>
      </c>
      <c r="D103" s="348">
        <f t="shared" si="2"/>
        <v>6.4372657132687977E-7</v>
      </c>
      <c r="E103" s="347"/>
    </row>
    <row r="104" spans="1:5" x14ac:dyDescent="0.2">
      <c r="A104" s="238">
        <v>5132003271</v>
      </c>
      <c r="B104" s="238" t="s">
        <v>816</v>
      </c>
      <c r="C104" s="252">
        <v>12168991</v>
      </c>
      <c r="D104" s="348">
        <f t="shared" ref="D104:D135" si="3">+C104/$C$218</f>
        <v>3.7971414701588259E-3</v>
      </c>
      <c r="E104" s="347"/>
    </row>
    <row r="105" spans="1:5" x14ac:dyDescent="0.2">
      <c r="A105" s="238">
        <v>5132003291</v>
      </c>
      <c r="B105" s="238" t="s">
        <v>817</v>
      </c>
      <c r="C105" s="252">
        <v>2323428</v>
      </c>
      <c r="D105" s="348">
        <f t="shared" si="3"/>
        <v>7.2498901607603958E-4</v>
      </c>
      <c r="E105" s="347"/>
    </row>
    <row r="106" spans="1:5" x14ac:dyDescent="0.2">
      <c r="A106" s="238">
        <v>5133003311</v>
      </c>
      <c r="B106" s="238" t="s">
        <v>818</v>
      </c>
      <c r="C106" s="252">
        <v>354257</v>
      </c>
      <c r="D106" s="348">
        <f t="shared" si="3"/>
        <v>1.1054030246172877E-4</v>
      </c>
      <c r="E106" s="347"/>
    </row>
    <row r="107" spans="1:5" x14ac:dyDescent="0.2">
      <c r="A107" s="238">
        <v>5133003313</v>
      </c>
      <c r="B107" s="238" t="s">
        <v>928</v>
      </c>
      <c r="C107" s="252">
        <v>1584200</v>
      </c>
      <c r="D107" s="348">
        <f t="shared" si="3"/>
        <v>4.9432459248475178E-4</v>
      </c>
      <c r="E107" s="347"/>
    </row>
    <row r="108" spans="1:5" x14ac:dyDescent="0.2">
      <c r="A108" s="238">
        <v>5133003314</v>
      </c>
      <c r="B108" s="238" t="s">
        <v>819</v>
      </c>
      <c r="C108" s="252">
        <v>369807</v>
      </c>
      <c r="D108" s="348">
        <f t="shared" si="3"/>
        <v>1.1539243439780874E-4</v>
      </c>
      <c r="E108" s="347"/>
    </row>
    <row r="109" spans="1:5" x14ac:dyDescent="0.2">
      <c r="A109" s="238">
        <v>5133003321</v>
      </c>
      <c r="B109" s="238" t="s">
        <v>820</v>
      </c>
      <c r="C109" s="252">
        <v>2649227</v>
      </c>
      <c r="D109" s="348">
        <f t="shared" si="3"/>
        <v>8.2664944904342977E-4</v>
      </c>
      <c r="E109" s="347"/>
    </row>
    <row r="110" spans="1:5" x14ac:dyDescent="0.2">
      <c r="A110" s="238">
        <v>5133003331</v>
      </c>
      <c r="B110" s="238" t="s">
        <v>821</v>
      </c>
      <c r="C110" s="252">
        <v>4537325</v>
      </c>
      <c r="D110" s="348">
        <f t="shared" si="3"/>
        <v>1.4158006133037978E-3</v>
      </c>
      <c r="E110" s="347"/>
    </row>
    <row r="111" spans="1:5" x14ac:dyDescent="0.2">
      <c r="A111" s="238">
        <v>5133003332</v>
      </c>
      <c r="B111" s="238" t="s">
        <v>822</v>
      </c>
      <c r="C111" s="252">
        <v>112056</v>
      </c>
      <c r="D111" s="348">
        <f t="shared" si="3"/>
        <v>3.4965305223754164E-5</v>
      </c>
      <c r="E111" s="347"/>
    </row>
    <row r="112" spans="1:5" x14ac:dyDescent="0.2">
      <c r="A112" s="238">
        <v>5133003341</v>
      </c>
      <c r="B112" s="238" t="s">
        <v>823</v>
      </c>
      <c r="C112" s="252">
        <v>9791739</v>
      </c>
      <c r="D112" s="348">
        <f t="shared" si="3"/>
        <v>3.0553575248655792E-3</v>
      </c>
      <c r="E112" s="347"/>
    </row>
    <row r="113" spans="1:5" x14ac:dyDescent="0.2">
      <c r="A113" s="238">
        <v>5133003351</v>
      </c>
      <c r="B113" s="238" t="s">
        <v>824</v>
      </c>
      <c r="C113" s="252">
        <v>923352</v>
      </c>
      <c r="D113" s="348">
        <f t="shared" si="3"/>
        <v>2.8811741012497191E-4</v>
      </c>
      <c r="E113" s="347"/>
    </row>
    <row r="114" spans="1:5" x14ac:dyDescent="0.2">
      <c r="A114" s="238">
        <v>5133003352</v>
      </c>
      <c r="B114" s="238" t="s">
        <v>824</v>
      </c>
      <c r="C114" s="252">
        <v>5250</v>
      </c>
      <c r="D114" s="348">
        <f t="shared" si="3"/>
        <v>1.6381795925671927E-6</v>
      </c>
      <c r="E114" s="347"/>
    </row>
    <row r="115" spans="1:5" x14ac:dyDescent="0.2">
      <c r="A115" s="238">
        <v>5133003353</v>
      </c>
      <c r="B115" s="238" t="s">
        <v>953</v>
      </c>
      <c r="C115" s="252">
        <v>524</v>
      </c>
      <c r="D115" s="348">
        <f t="shared" si="3"/>
        <v>1.6350592504861125E-7</v>
      </c>
      <c r="E115" s="347"/>
    </row>
    <row r="116" spans="1:5" x14ac:dyDescent="0.2">
      <c r="A116" s="238">
        <v>5133003361</v>
      </c>
      <c r="B116" s="238" t="s">
        <v>825</v>
      </c>
      <c r="C116" s="252">
        <v>1364402</v>
      </c>
      <c r="D116" s="348">
        <f t="shared" si="3"/>
        <v>4.2574009761102151E-4</v>
      </c>
      <c r="E116" s="347"/>
    </row>
    <row r="117" spans="1:5" x14ac:dyDescent="0.2">
      <c r="A117" s="238">
        <v>5133003362</v>
      </c>
      <c r="B117" s="238" t="s">
        <v>826</v>
      </c>
      <c r="C117" s="252">
        <v>10955328</v>
      </c>
      <c r="D117" s="348">
        <f t="shared" si="3"/>
        <v>3.4184370970438017E-3</v>
      </c>
      <c r="E117" s="347"/>
    </row>
    <row r="118" spans="1:5" x14ac:dyDescent="0.2">
      <c r="A118" s="238">
        <v>5133003363</v>
      </c>
      <c r="B118" s="238" t="s">
        <v>827</v>
      </c>
      <c r="C118" s="252">
        <v>2225316</v>
      </c>
      <c r="D118" s="348">
        <f t="shared" si="3"/>
        <v>6.943747158501438E-4</v>
      </c>
      <c r="E118" s="347"/>
    </row>
    <row r="119" spans="1:5" x14ac:dyDescent="0.2">
      <c r="A119" s="238">
        <v>5133003364</v>
      </c>
      <c r="B119" s="238" t="s">
        <v>828</v>
      </c>
      <c r="C119" s="252">
        <v>728546</v>
      </c>
      <c r="D119" s="348">
        <f t="shared" si="3"/>
        <v>2.2733127418027771E-4</v>
      </c>
      <c r="E119" s="347"/>
    </row>
    <row r="120" spans="1:5" x14ac:dyDescent="0.2">
      <c r="A120" s="238">
        <v>5133003371</v>
      </c>
      <c r="B120" s="238" t="s">
        <v>829</v>
      </c>
      <c r="C120" s="252">
        <v>82070</v>
      </c>
      <c r="D120" s="348">
        <f t="shared" si="3"/>
        <v>2.5608647459426574E-5</v>
      </c>
      <c r="E120" s="347"/>
    </row>
    <row r="121" spans="1:5" x14ac:dyDescent="0.2">
      <c r="A121" s="238">
        <v>5133003381</v>
      </c>
      <c r="B121" s="238" t="s">
        <v>830</v>
      </c>
      <c r="C121" s="252">
        <v>1743323</v>
      </c>
      <c r="D121" s="348">
        <f t="shared" si="3"/>
        <v>5.439764117815269E-4</v>
      </c>
      <c r="E121" s="347"/>
    </row>
    <row r="122" spans="1:5" x14ac:dyDescent="0.2">
      <c r="A122" s="238">
        <v>5133003391</v>
      </c>
      <c r="B122" s="238" t="s">
        <v>831</v>
      </c>
      <c r="C122" s="252">
        <v>19213968</v>
      </c>
      <c r="D122" s="348">
        <f t="shared" si="3"/>
        <v>5.9954152894931582E-3</v>
      </c>
      <c r="E122" s="347"/>
    </row>
    <row r="123" spans="1:5" x14ac:dyDescent="0.2">
      <c r="A123" s="238">
        <v>5134003411</v>
      </c>
      <c r="B123" s="238" t="s">
        <v>832</v>
      </c>
      <c r="C123" s="252">
        <v>3417392</v>
      </c>
      <c r="D123" s="348">
        <f t="shared" si="3"/>
        <v>1.0663432065147397E-3</v>
      </c>
      <c r="E123" s="347"/>
    </row>
    <row r="124" spans="1:5" x14ac:dyDescent="0.2">
      <c r="A124" s="238">
        <v>5134003441</v>
      </c>
      <c r="B124" s="238" t="s">
        <v>833</v>
      </c>
      <c r="C124" s="252">
        <v>9278979</v>
      </c>
      <c r="D124" s="348">
        <f t="shared" si="3"/>
        <v>2.8953588643161024E-3</v>
      </c>
      <c r="E124" s="347"/>
    </row>
    <row r="125" spans="1:5" x14ac:dyDescent="0.2">
      <c r="A125" s="238">
        <v>5134003451</v>
      </c>
      <c r="B125" s="238" t="s">
        <v>834</v>
      </c>
      <c r="C125" s="252">
        <v>31590</v>
      </c>
      <c r="D125" s="348">
        <f t="shared" si="3"/>
        <v>9.8571606341328795E-6</v>
      </c>
      <c r="E125" s="347"/>
    </row>
    <row r="126" spans="1:5" x14ac:dyDescent="0.2">
      <c r="A126" s="238">
        <v>5134003471</v>
      </c>
      <c r="B126" s="238" t="s">
        <v>835</v>
      </c>
      <c r="C126" s="252">
        <v>53482</v>
      </c>
      <c r="D126" s="348">
        <f t="shared" si="3"/>
        <v>1.668821351803402E-5</v>
      </c>
      <c r="E126" s="347"/>
    </row>
    <row r="127" spans="1:5" x14ac:dyDescent="0.2">
      <c r="A127" s="238">
        <v>5135003511</v>
      </c>
      <c r="B127" s="238" t="s">
        <v>836</v>
      </c>
      <c r="C127" s="252">
        <v>35740581</v>
      </c>
      <c r="D127" s="348">
        <f t="shared" si="3"/>
        <v>1.1152283889656143E-2</v>
      </c>
      <c r="E127" s="347"/>
    </row>
    <row r="128" spans="1:5" x14ac:dyDescent="0.2">
      <c r="A128" s="238">
        <v>5135003512</v>
      </c>
      <c r="B128" s="238" t="s">
        <v>837</v>
      </c>
      <c r="C128" s="252">
        <v>1377164</v>
      </c>
      <c r="D128" s="348">
        <f t="shared" si="3"/>
        <v>4.2972227817489626E-4</v>
      </c>
      <c r="E128" s="347"/>
    </row>
    <row r="129" spans="1:5" x14ac:dyDescent="0.2">
      <c r="A129" s="238">
        <v>5135003521</v>
      </c>
      <c r="B129" s="238" t="s">
        <v>838</v>
      </c>
      <c r="C129" s="252">
        <v>670817</v>
      </c>
      <c r="D129" s="348">
        <f t="shared" si="3"/>
        <v>2.0931785138040887E-4</v>
      </c>
      <c r="E129" s="347"/>
    </row>
    <row r="130" spans="1:5" x14ac:dyDescent="0.2">
      <c r="A130" s="238">
        <v>5135003522</v>
      </c>
      <c r="B130" s="238" t="s">
        <v>839</v>
      </c>
      <c r="C130" s="252">
        <v>228707</v>
      </c>
      <c r="D130" s="348">
        <f t="shared" si="3"/>
        <v>7.1364407633764759E-5</v>
      </c>
      <c r="E130" s="347"/>
    </row>
    <row r="131" spans="1:5" x14ac:dyDescent="0.2">
      <c r="A131" s="238">
        <v>5135003531</v>
      </c>
      <c r="B131" s="238" t="s">
        <v>839</v>
      </c>
      <c r="C131" s="252">
        <v>5487607</v>
      </c>
      <c r="D131" s="348">
        <f t="shared" si="3"/>
        <v>1.712321104653119E-3</v>
      </c>
      <c r="E131" s="347"/>
    </row>
    <row r="132" spans="1:5" x14ac:dyDescent="0.2">
      <c r="A132" s="238">
        <v>5135003541</v>
      </c>
      <c r="B132" s="238" t="s">
        <v>839</v>
      </c>
      <c r="C132" s="252">
        <v>2587341</v>
      </c>
      <c r="D132" s="348">
        <f t="shared" si="3"/>
        <v>8.0733890004045579E-4</v>
      </c>
      <c r="E132" s="347"/>
    </row>
    <row r="133" spans="1:5" x14ac:dyDescent="0.2">
      <c r="A133" s="238">
        <v>5135003551</v>
      </c>
      <c r="B133" s="238" t="s">
        <v>840</v>
      </c>
      <c r="C133" s="252">
        <v>2102551</v>
      </c>
      <c r="D133" s="348">
        <f t="shared" si="3"/>
        <v>6.5606783629176076E-4</v>
      </c>
      <c r="E133" s="347"/>
    </row>
    <row r="134" spans="1:5" x14ac:dyDescent="0.2">
      <c r="A134" s="238">
        <v>5135003561</v>
      </c>
      <c r="B134" s="238" t="s">
        <v>841</v>
      </c>
      <c r="C134" s="252">
        <v>9732</v>
      </c>
      <c r="D134" s="348">
        <f t="shared" si="3"/>
        <v>3.0367169133074132E-6</v>
      </c>
      <c r="E134" s="347"/>
    </row>
    <row r="135" spans="1:5" x14ac:dyDescent="0.2">
      <c r="A135" s="238">
        <v>5135003571</v>
      </c>
      <c r="B135" s="238" t="s">
        <v>839</v>
      </c>
      <c r="C135" s="252">
        <v>3107101</v>
      </c>
      <c r="D135" s="348">
        <f t="shared" si="3"/>
        <v>9.6952180004668904E-4</v>
      </c>
      <c r="E135" s="347"/>
    </row>
    <row r="136" spans="1:5" x14ac:dyDescent="0.2">
      <c r="A136" s="238">
        <v>5135003581</v>
      </c>
      <c r="B136" s="238" t="s">
        <v>842</v>
      </c>
      <c r="C136" s="252">
        <v>669926</v>
      </c>
      <c r="D136" s="348">
        <f t="shared" ref="D136:D167" si="4">+C136/$C$218</f>
        <v>2.0903982890098461E-4</v>
      </c>
      <c r="E136" s="347"/>
    </row>
    <row r="137" spans="1:5" x14ac:dyDescent="0.2">
      <c r="A137" s="238">
        <v>5135003591</v>
      </c>
      <c r="B137" s="238" t="s">
        <v>843</v>
      </c>
      <c r="C137" s="252">
        <v>1472821</v>
      </c>
      <c r="D137" s="348">
        <f t="shared" si="4"/>
        <v>4.5957053441988673E-4</v>
      </c>
      <c r="E137" s="347"/>
    </row>
    <row r="138" spans="1:5" x14ac:dyDescent="0.2">
      <c r="A138" s="238">
        <v>5136003611</v>
      </c>
      <c r="B138" s="238" t="s">
        <v>844</v>
      </c>
      <c r="C138" s="252">
        <v>11825255</v>
      </c>
      <c r="D138" s="348">
        <f t="shared" si="4"/>
        <v>3.6898840796006018E-3</v>
      </c>
      <c r="E138" s="347"/>
    </row>
    <row r="139" spans="1:5" x14ac:dyDescent="0.2">
      <c r="A139" s="238">
        <v>5136003612</v>
      </c>
      <c r="B139" s="238" t="s">
        <v>845</v>
      </c>
      <c r="C139" s="252">
        <v>519944</v>
      </c>
      <c r="D139" s="348">
        <f t="shared" si="4"/>
        <v>1.6224031430052505E-4</v>
      </c>
      <c r="E139" s="347"/>
    </row>
    <row r="140" spans="1:5" x14ac:dyDescent="0.2">
      <c r="A140" s="238">
        <v>5136003614</v>
      </c>
      <c r="B140" s="238" t="s">
        <v>846</v>
      </c>
      <c r="C140" s="252">
        <v>79337</v>
      </c>
      <c r="D140" s="348">
        <f t="shared" si="4"/>
        <v>2.4755857968667309E-5</v>
      </c>
      <c r="E140" s="347"/>
    </row>
    <row r="141" spans="1:5" x14ac:dyDescent="0.2">
      <c r="A141" s="238">
        <v>5136003621</v>
      </c>
      <c r="B141" s="238" t="s">
        <v>847</v>
      </c>
      <c r="C141" s="252">
        <v>16070</v>
      </c>
      <c r="D141" s="348">
        <f t="shared" si="4"/>
        <v>5.01438972429615E-6</v>
      </c>
      <c r="E141" s="347"/>
    </row>
    <row r="142" spans="1:5" x14ac:dyDescent="0.2">
      <c r="A142" s="238">
        <v>5136003631</v>
      </c>
      <c r="B142" s="238" t="s">
        <v>848</v>
      </c>
      <c r="C142" s="252">
        <v>26239</v>
      </c>
      <c r="D142" s="348">
        <f t="shared" si="4"/>
        <v>8.1874655865467753E-6</v>
      </c>
      <c r="E142" s="347"/>
    </row>
    <row r="143" spans="1:5" x14ac:dyDescent="0.2">
      <c r="A143" s="238">
        <v>5136003641</v>
      </c>
      <c r="B143" s="238" t="s">
        <v>849</v>
      </c>
      <c r="C143" s="252">
        <v>7944</v>
      </c>
      <c r="D143" s="348">
        <f t="shared" si="4"/>
        <v>2.4787997492102439E-6</v>
      </c>
      <c r="E143" s="347"/>
    </row>
    <row r="144" spans="1:5" x14ac:dyDescent="0.2">
      <c r="A144" s="238">
        <v>5136003651</v>
      </c>
      <c r="B144" s="238" t="s">
        <v>850</v>
      </c>
      <c r="C144" s="252">
        <v>187998</v>
      </c>
      <c r="D144" s="348">
        <f t="shared" si="4"/>
        <v>5.8661807055894688E-5</v>
      </c>
      <c r="E144" s="347"/>
    </row>
    <row r="145" spans="1:5" x14ac:dyDescent="0.2">
      <c r="A145" s="238">
        <v>5136003661</v>
      </c>
      <c r="B145" s="238" t="s">
        <v>851</v>
      </c>
      <c r="C145" s="252">
        <v>408705</v>
      </c>
      <c r="D145" s="348">
        <f t="shared" si="4"/>
        <v>1.2752994102479515E-4</v>
      </c>
      <c r="E145" s="347"/>
    </row>
    <row r="146" spans="1:5" x14ac:dyDescent="0.2">
      <c r="A146" s="238">
        <v>5137003711</v>
      </c>
      <c r="B146" s="238" t="s">
        <v>852</v>
      </c>
      <c r="C146" s="252">
        <v>4594024</v>
      </c>
      <c r="D146" s="348">
        <f t="shared" si="4"/>
        <v>1.4334926408693153E-3</v>
      </c>
      <c r="E146" s="347"/>
    </row>
    <row r="147" spans="1:5" x14ac:dyDescent="0.2">
      <c r="A147" s="238">
        <v>5137003712</v>
      </c>
      <c r="B147" s="238" t="s">
        <v>853</v>
      </c>
      <c r="C147" s="252">
        <v>22269689</v>
      </c>
      <c r="D147" s="348">
        <f t="shared" si="4"/>
        <v>6.9489047719272562E-3</v>
      </c>
      <c r="E147" s="347"/>
    </row>
    <row r="148" spans="1:5" x14ac:dyDescent="0.2">
      <c r="A148" s="238">
        <v>5137003721</v>
      </c>
      <c r="B148" s="238" t="s">
        <v>854</v>
      </c>
      <c r="C148" s="252">
        <v>3109540</v>
      </c>
      <c r="D148" s="348">
        <f t="shared" si="4"/>
        <v>9.7028285148026449E-4</v>
      </c>
      <c r="E148" s="347"/>
    </row>
    <row r="149" spans="1:5" x14ac:dyDescent="0.2">
      <c r="A149" s="238">
        <v>5137003722</v>
      </c>
      <c r="B149" s="238" t="s">
        <v>855</v>
      </c>
      <c r="C149" s="252">
        <v>647812</v>
      </c>
      <c r="D149" s="348">
        <f t="shared" si="4"/>
        <v>2.0213950442288348E-4</v>
      </c>
      <c r="E149" s="347"/>
    </row>
    <row r="150" spans="1:5" x14ac:dyDescent="0.2">
      <c r="A150" s="238">
        <v>5137003741</v>
      </c>
      <c r="B150" s="238" t="s">
        <v>856</v>
      </c>
      <c r="C150" s="252">
        <v>96</v>
      </c>
      <c r="D150" s="348">
        <f t="shared" si="4"/>
        <v>2.9955283978371527E-8</v>
      </c>
      <c r="E150" s="347"/>
    </row>
    <row r="151" spans="1:5" x14ac:dyDescent="0.2">
      <c r="A151" s="238">
        <v>5137003751</v>
      </c>
      <c r="B151" s="238" t="s">
        <v>857</v>
      </c>
      <c r="C151" s="252">
        <v>17423367</v>
      </c>
      <c r="D151" s="348">
        <f t="shared" si="4"/>
        <v>5.4366865244206992E-3</v>
      </c>
      <c r="E151" s="347"/>
    </row>
    <row r="152" spans="1:5" x14ac:dyDescent="0.2">
      <c r="A152" s="238">
        <v>5137003752</v>
      </c>
      <c r="B152" s="238" t="s">
        <v>858</v>
      </c>
      <c r="C152" s="252">
        <v>1095605</v>
      </c>
      <c r="D152" s="348">
        <f t="shared" si="4"/>
        <v>3.4186623857420555E-4</v>
      </c>
      <c r="E152" s="347"/>
    </row>
    <row r="153" spans="1:5" x14ac:dyDescent="0.2">
      <c r="A153" s="238">
        <v>5137003753</v>
      </c>
      <c r="B153" s="238" t="s">
        <v>859</v>
      </c>
      <c r="C153" s="252">
        <v>1162531</v>
      </c>
      <c r="D153" s="348">
        <f t="shared" si="4"/>
        <v>3.6274943998604401E-4</v>
      </c>
      <c r="E153" s="347"/>
    </row>
    <row r="154" spans="1:5" x14ac:dyDescent="0.2">
      <c r="A154" s="238">
        <v>5137003754</v>
      </c>
      <c r="B154" s="238" t="s">
        <v>860</v>
      </c>
      <c r="C154" s="252">
        <v>38992</v>
      </c>
      <c r="D154" s="348">
        <f t="shared" si="4"/>
        <v>1.2166837842548568E-5</v>
      </c>
      <c r="E154" s="347"/>
    </row>
    <row r="155" spans="1:5" x14ac:dyDescent="0.2">
      <c r="A155" s="238">
        <v>5137003761</v>
      </c>
      <c r="B155" s="238" t="s">
        <v>861</v>
      </c>
      <c r="C155" s="252">
        <v>9812105</v>
      </c>
      <c r="D155" s="348">
        <f t="shared" si="4"/>
        <v>3.0617124135479076E-3</v>
      </c>
      <c r="E155" s="347"/>
    </row>
    <row r="156" spans="1:5" x14ac:dyDescent="0.2">
      <c r="A156" s="238">
        <v>5137003762</v>
      </c>
      <c r="B156" s="238" t="s">
        <v>862</v>
      </c>
      <c r="C156" s="252">
        <v>187024</v>
      </c>
      <c r="D156" s="348">
        <f t="shared" si="4"/>
        <v>5.8357885737197458E-5</v>
      </c>
      <c r="E156" s="347"/>
    </row>
    <row r="157" spans="1:5" x14ac:dyDescent="0.2">
      <c r="A157" s="238">
        <v>5137003763</v>
      </c>
      <c r="B157" s="238" t="s">
        <v>863</v>
      </c>
      <c r="C157" s="252">
        <v>779397</v>
      </c>
      <c r="D157" s="348">
        <f t="shared" si="4"/>
        <v>2.4319852569677948E-4</v>
      </c>
      <c r="E157" s="347"/>
    </row>
    <row r="158" spans="1:5" x14ac:dyDescent="0.2">
      <c r="A158" s="238">
        <v>5137003771</v>
      </c>
      <c r="B158" s="238" t="s">
        <v>954</v>
      </c>
      <c r="C158" s="252">
        <v>0</v>
      </c>
      <c r="D158" s="348">
        <f t="shared" si="4"/>
        <v>0</v>
      </c>
      <c r="E158" s="347"/>
    </row>
    <row r="159" spans="1:5" x14ac:dyDescent="0.2">
      <c r="A159" s="238">
        <v>5137003781</v>
      </c>
      <c r="B159" s="238" t="s">
        <v>810</v>
      </c>
      <c r="C159" s="252">
        <v>329725</v>
      </c>
      <c r="D159" s="348">
        <f t="shared" si="4"/>
        <v>1.0288547926842241E-4</v>
      </c>
      <c r="E159" s="347"/>
    </row>
    <row r="160" spans="1:5" x14ac:dyDescent="0.2">
      <c r="A160" s="238">
        <v>5137003791</v>
      </c>
      <c r="B160" s="238" t="s">
        <v>864</v>
      </c>
      <c r="C160" s="252">
        <v>3177577</v>
      </c>
      <c r="D160" s="348">
        <f t="shared" si="4"/>
        <v>9.9151272289731097E-4</v>
      </c>
      <c r="E160" s="347"/>
    </row>
    <row r="161" spans="1:5" x14ac:dyDescent="0.2">
      <c r="A161" s="238">
        <v>5138003811</v>
      </c>
      <c r="B161" s="238" t="s">
        <v>865</v>
      </c>
      <c r="C161" s="252">
        <v>14558</v>
      </c>
      <c r="D161" s="348">
        <f t="shared" si="4"/>
        <v>4.5425940016367986E-6</v>
      </c>
      <c r="E161" s="347"/>
    </row>
    <row r="162" spans="1:5" x14ac:dyDescent="0.2">
      <c r="A162" s="238">
        <v>5138003812</v>
      </c>
      <c r="B162" s="238" t="s">
        <v>865</v>
      </c>
      <c r="C162" s="252">
        <v>315908</v>
      </c>
      <c r="D162" s="348">
        <f t="shared" si="4"/>
        <v>9.8574102614993659E-5</v>
      </c>
      <c r="E162" s="347"/>
    </row>
    <row r="163" spans="1:5" x14ac:dyDescent="0.2">
      <c r="A163" s="238">
        <v>5138003821</v>
      </c>
      <c r="B163" s="238" t="s">
        <v>866</v>
      </c>
      <c r="C163" s="252">
        <v>8040231</v>
      </c>
      <c r="D163" s="348">
        <f t="shared" si="4"/>
        <v>2.5088271130906882E-3</v>
      </c>
      <c r="E163" s="347"/>
    </row>
    <row r="164" spans="1:5" x14ac:dyDescent="0.2">
      <c r="A164" s="238">
        <v>5138003831</v>
      </c>
      <c r="B164" s="238" t="s">
        <v>867</v>
      </c>
      <c r="C164" s="252">
        <v>6266948</v>
      </c>
      <c r="D164" s="348">
        <f t="shared" si="4"/>
        <v>1.9555021564342445E-3</v>
      </c>
      <c r="E164" s="347"/>
    </row>
    <row r="165" spans="1:5" x14ac:dyDescent="0.2">
      <c r="A165" s="238">
        <v>5138003841</v>
      </c>
      <c r="B165" s="238" t="s">
        <v>868</v>
      </c>
      <c r="C165" s="252">
        <v>167348</v>
      </c>
      <c r="D165" s="348">
        <f t="shared" si="4"/>
        <v>5.2218300658463729E-5</v>
      </c>
      <c r="E165" s="347"/>
    </row>
    <row r="166" spans="1:5" x14ac:dyDescent="0.2">
      <c r="A166" s="238">
        <v>5139003911</v>
      </c>
      <c r="B166" s="238" t="s">
        <v>929</v>
      </c>
      <c r="C166" s="252">
        <v>13920</v>
      </c>
      <c r="D166" s="348">
        <f t="shared" si="4"/>
        <v>4.3435161768638714E-6</v>
      </c>
      <c r="E166" s="347"/>
    </row>
    <row r="167" spans="1:5" x14ac:dyDescent="0.2">
      <c r="A167" s="238">
        <v>5139003921</v>
      </c>
      <c r="B167" s="238" t="s">
        <v>869</v>
      </c>
      <c r="C167" s="252">
        <v>1027758</v>
      </c>
      <c r="D167" s="348">
        <f t="shared" si="4"/>
        <v>3.2069565365669959E-4</v>
      </c>
      <c r="E167" s="347"/>
    </row>
    <row r="168" spans="1:5" x14ac:dyDescent="0.2">
      <c r="A168" s="238">
        <v>5139003931</v>
      </c>
      <c r="B168" s="238" t="s">
        <v>870</v>
      </c>
      <c r="C168" s="252">
        <v>33463</v>
      </c>
      <c r="D168" s="348">
        <f t="shared" ref="D168:D199" si="5">+C168/$C$218</f>
        <v>1.0441600705919232E-5</v>
      </c>
      <c r="E168" s="347"/>
    </row>
    <row r="169" spans="1:5" x14ac:dyDescent="0.2">
      <c r="A169" s="238">
        <v>5139003951</v>
      </c>
      <c r="B169" s="238" t="s">
        <v>930</v>
      </c>
      <c r="C169" s="252">
        <v>834</v>
      </c>
      <c r="D169" s="348">
        <f t="shared" si="5"/>
        <v>2.6023652956210262E-7</v>
      </c>
      <c r="E169" s="347"/>
    </row>
    <row r="170" spans="1:5" x14ac:dyDescent="0.2">
      <c r="A170" s="238">
        <v>5139003961</v>
      </c>
      <c r="B170" s="238" t="s">
        <v>871</v>
      </c>
      <c r="C170" s="252">
        <v>8787</v>
      </c>
      <c r="D170" s="348">
        <f t="shared" si="5"/>
        <v>2.7418445866453187E-6</v>
      </c>
      <c r="E170" s="347"/>
    </row>
    <row r="171" spans="1:5" x14ac:dyDescent="0.2">
      <c r="A171" s="238">
        <v>5139003981</v>
      </c>
      <c r="B171" s="238" t="s">
        <v>872</v>
      </c>
      <c r="C171" s="252">
        <v>32329172</v>
      </c>
      <c r="D171" s="348">
        <f t="shared" si="5"/>
        <v>1.0087807583808514E-2</v>
      </c>
      <c r="E171" s="347"/>
    </row>
    <row r="172" spans="1:5" x14ac:dyDescent="0.2">
      <c r="A172" s="238">
        <v>5139003991</v>
      </c>
      <c r="B172" s="238" t="s">
        <v>873</v>
      </c>
      <c r="C172" s="252">
        <v>4415</v>
      </c>
      <c r="D172" s="348">
        <f t="shared" si="5"/>
        <v>1.377631028796982E-6</v>
      </c>
      <c r="E172" s="347"/>
    </row>
    <row r="173" spans="1:5" x14ac:dyDescent="0.2">
      <c r="A173" s="238">
        <v>5241004411</v>
      </c>
      <c r="B173" s="238" t="s">
        <v>935</v>
      </c>
      <c r="C173" s="252">
        <v>4333423</v>
      </c>
      <c r="D173" s="348">
        <f t="shared" si="5"/>
        <v>1.3521762142021528E-3</v>
      </c>
      <c r="E173" s="347"/>
    </row>
    <row r="174" spans="1:5" x14ac:dyDescent="0.2">
      <c r="A174" s="238">
        <v>5241004413</v>
      </c>
      <c r="B174" s="238" t="s">
        <v>931</v>
      </c>
      <c r="C174" s="252">
        <v>363426</v>
      </c>
      <c r="D174" s="348">
        <f t="shared" si="5"/>
        <v>1.1340134411587136E-4</v>
      </c>
      <c r="E174" s="347"/>
    </row>
    <row r="175" spans="1:5" x14ac:dyDescent="0.2">
      <c r="A175" s="238">
        <v>5241004414</v>
      </c>
      <c r="B175" s="238" t="s">
        <v>874</v>
      </c>
      <c r="C175" s="252">
        <v>31426</v>
      </c>
      <c r="D175" s="348">
        <f t="shared" si="5"/>
        <v>9.8059870240031621E-6</v>
      </c>
      <c r="E175" s="347"/>
    </row>
    <row r="176" spans="1:5" x14ac:dyDescent="0.2">
      <c r="A176" s="238">
        <v>5242004421</v>
      </c>
      <c r="B176" s="238" t="s">
        <v>875</v>
      </c>
      <c r="C176" s="252">
        <v>67796852</v>
      </c>
      <c r="D176" s="348">
        <f t="shared" si="5"/>
        <v>2.1154937026037764E-2</v>
      </c>
      <c r="E176" s="347"/>
    </row>
    <row r="177" spans="1:5" x14ac:dyDescent="0.2">
      <c r="A177" s="238">
        <v>5243004431</v>
      </c>
      <c r="B177" s="238" t="s">
        <v>876</v>
      </c>
      <c r="C177" s="252">
        <v>1387236</v>
      </c>
      <c r="D177" s="348">
        <f t="shared" si="5"/>
        <v>4.3286508671896041E-4</v>
      </c>
      <c r="E177" s="347"/>
    </row>
    <row r="178" spans="1:5" x14ac:dyDescent="0.2">
      <c r="A178" s="238">
        <v>5243004441</v>
      </c>
      <c r="B178" s="238" t="s">
        <v>877</v>
      </c>
      <c r="C178" s="252">
        <v>3558115</v>
      </c>
      <c r="D178" s="348">
        <f t="shared" si="5"/>
        <v>1.1102535963823271E-3</v>
      </c>
      <c r="E178" s="347"/>
    </row>
    <row r="179" spans="1:5" x14ac:dyDescent="0.2">
      <c r="A179" s="238">
        <v>5243004451</v>
      </c>
      <c r="B179" s="238" t="s">
        <v>876</v>
      </c>
      <c r="C179" s="252">
        <v>8043480</v>
      </c>
      <c r="D179" s="348">
        <f t="shared" si="5"/>
        <v>2.5098409122328311E-3</v>
      </c>
      <c r="E179" s="347"/>
    </row>
    <row r="180" spans="1:5" x14ac:dyDescent="0.2">
      <c r="A180" s="238">
        <v>5251004511</v>
      </c>
      <c r="B180" s="238" t="s">
        <v>878</v>
      </c>
      <c r="C180" s="252">
        <v>95233451</v>
      </c>
      <c r="D180" s="348">
        <f t="shared" si="5"/>
        <v>2.9716094468180517E-2</v>
      </c>
      <c r="E180" s="347"/>
    </row>
    <row r="181" spans="1:5" x14ac:dyDescent="0.2">
      <c r="A181" s="238">
        <v>5252004521</v>
      </c>
      <c r="B181" s="238" t="s">
        <v>879</v>
      </c>
      <c r="C181" s="252">
        <v>228796029</v>
      </c>
      <c r="D181" s="348">
        <f t="shared" si="5"/>
        <v>7.13921877272784E-2</v>
      </c>
      <c r="E181" s="347"/>
    </row>
    <row r="182" spans="1:5" x14ac:dyDescent="0.2">
      <c r="A182" s="238">
        <v>5281004811</v>
      </c>
      <c r="B182" s="238" t="s">
        <v>880</v>
      </c>
      <c r="C182" s="252">
        <v>120000</v>
      </c>
      <c r="D182" s="348">
        <f t="shared" si="5"/>
        <v>3.7444104972964406E-5</v>
      </c>
      <c r="E182" s="347"/>
    </row>
    <row r="183" spans="1:5" x14ac:dyDescent="0.2">
      <c r="A183" s="238">
        <v>5513058211</v>
      </c>
      <c r="B183" s="238" t="s">
        <v>881</v>
      </c>
      <c r="C183" s="252">
        <v>177962</v>
      </c>
      <c r="D183" s="348">
        <f t="shared" si="5"/>
        <v>5.5530231743322434E-5</v>
      </c>
      <c r="E183" s="347"/>
    </row>
    <row r="184" spans="1:5" x14ac:dyDescent="0.2">
      <c r="A184" s="238">
        <v>5513058311</v>
      </c>
      <c r="B184" s="238" t="s">
        <v>882</v>
      </c>
      <c r="C184" s="252">
        <v>91253275</v>
      </c>
      <c r="D184" s="348">
        <f t="shared" si="5"/>
        <v>2.8474143401889904E-2</v>
      </c>
      <c r="E184" s="347"/>
    </row>
    <row r="185" spans="1:5" x14ac:dyDescent="0.2">
      <c r="A185" s="238">
        <v>5515051111</v>
      </c>
      <c r="B185" s="238" t="s">
        <v>883</v>
      </c>
      <c r="C185" s="252">
        <v>13993149</v>
      </c>
      <c r="D185" s="348">
        <f t="shared" si="5"/>
        <v>4.3663411671527657E-3</v>
      </c>
      <c r="E185" s="347"/>
    </row>
    <row r="186" spans="1:5" x14ac:dyDescent="0.2">
      <c r="A186" s="238">
        <v>5515051211</v>
      </c>
      <c r="B186" s="238" t="s">
        <v>883</v>
      </c>
      <c r="C186" s="252">
        <v>221080</v>
      </c>
      <c r="D186" s="348">
        <f t="shared" si="5"/>
        <v>6.8984522728524761E-5</v>
      </c>
      <c r="E186" s="347"/>
    </row>
    <row r="187" spans="1:5" x14ac:dyDescent="0.2">
      <c r="A187" s="238">
        <v>5515051511</v>
      </c>
      <c r="B187" s="238" t="s">
        <v>884</v>
      </c>
      <c r="C187" s="252">
        <v>54156507</v>
      </c>
      <c r="D187" s="348">
        <f t="shared" si="5"/>
        <v>1.6898682775642347E-2</v>
      </c>
      <c r="E187" s="347"/>
    </row>
    <row r="188" spans="1:5" x14ac:dyDescent="0.2">
      <c r="A188" s="238">
        <v>5515051911</v>
      </c>
      <c r="B188" s="238" t="s">
        <v>885</v>
      </c>
      <c r="C188" s="252">
        <v>15228945</v>
      </c>
      <c r="D188" s="348">
        <f t="shared" si="5"/>
        <v>4.7519517933958455E-3</v>
      </c>
      <c r="E188" s="347"/>
    </row>
    <row r="189" spans="1:5" x14ac:dyDescent="0.2">
      <c r="A189" s="238">
        <v>5515052111</v>
      </c>
      <c r="B189" s="238" t="s">
        <v>884</v>
      </c>
      <c r="C189" s="252">
        <v>3209908</v>
      </c>
      <c r="D189" s="348">
        <f t="shared" si="5"/>
        <v>1.0016011008796518E-3</v>
      </c>
      <c r="E189" s="347"/>
    </row>
    <row r="190" spans="1:5" x14ac:dyDescent="0.2">
      <c r="A190" s="238">
        <v>5515052211</v>
      </c>
      <c r="B190" s="238" t="s">
        <v>641</v>
      </c>
      <c r="C190" s="252">
        <v>5517461</v>
      </c>
      <c r="D190" s="348">
        <f t="shared" si="5"/>
        <v>1.7216365739019764E-3</v>
      </c>
      <c r="E190" s="347"/>
    </row>
    <row r="191" spans="1:5" x14ac:dyDescent="0.2">
      <c r="A191" s="238">
        <v>5515052311</v>
      </c>
      <c r="B191" s="238" t="s">
        <v>886</v>
      </c>
      <c r="C191" s="252">
        <v>5444829</v>
      </c>
      <c r="D191" s="348">
        <f t="shared" si="5"/>
        <v>1.6989729052986735E-3</v>
      </c>
      <c r="E191" s="347"/>
    </row>
    <row r="192" spans="1:5" x14ac:dyDescent="0.2">
      <c r="A192" s="238">
        <v>5515052911</v>
      </c>
      <c r="B192" s="238" t="s">
        <v>887</v>
      </c>
      <c r="C192" s="252">
        <v>4194292</v>
      </c>
      <c r="D192" s="348">
        <f t="shared" si="5"/>
        <v>1.3087625827938735E-3</v>
      </c>
      <c r="E192" s="347"/>
    </row>
    <row r="193" spans="1:5" x14ac:dyDescent="0.2">
      <c r="A193" s="238">
        <v>5515053110</v>
      </c>
      <c r="B193" s="238" t="s">
        <v>884</v>
      </c>
      <c r="C193" s="252">
        <v>0</v>
      </c>
      <c r="D193" s="348">
        <f t="shared" si="5"/>
        <v>0</v>
      </c>
      <c r="E193" s="347"/>
    </row>
    <row r="194" spans="1:5" x14ac:dyDescent="0.2">
      <c r="A194" s="238">
        <v>5515053111</v>
      </c>
      <c r="B194" s="238" t="s">
        <v>884</v>
      </c>
      <c r="C194" s="252">
        <v>53309613</v>
      </c>
      <c r="D194" s="348">
        <f t="shared" si="5"/>
        <v>1.6634422877000898E-2</v>
      </c>
      <c r="E194" s="347"/>
    </row>
    <row r="195" spans="1:5" x14ac:dyDescent="0.2">
      <c r="A195" s="238">
        <v>5515053211</v>
      </c>
      <c r="B195" s="238" t="s">
        <v>644</v>
      </c>
      <c r="C195" s="252">
        <v>23400565</v>
      </c>
      <c r="D195" s="348">
        <f t="shared" si="5"/>
        <v>7.3017767690556406E-3</v>
      </c>
      <c r="E195" s="347"/>
    </row>
    <row r="196" spans="1:5" x14ac:dyDescent="0.2">
      <c r="A196" s="238">
        <v>5515053221</v>
      </c>
      <c r="B196" s="238" t="s">
        <v>955</v>
      </c>
      <c r="C196" s="252">
        <v>3745</v>
      </c>
      <c r="D196" s="348">
        <f t="shared" si="5"/>
        <v>1.1685681093645975E-6</v>
      </c>
      <c r="E196" s="347"/>
    </row>
    <row r="197" spans="1:5" x14ac:dyDescent="0.2">
      <c r="A197" s="238">
        <v>5515054111</v>
      </c>
      <c r="B197" s="238" t="s">
        <v>645</v>
      </c>
      <c r="C197" s="252">
        <v>11536381</v>
      </c>
      <c r="D197" s="348">
        <f t="shared" si="5"/>
        <v>3.5997455097676006E-3</v>
      </c>
      <c r="E197" s="347"/>
    </row>
    <row r="198" spans="1:5" x14ac:dyDescent="0.2">
      <c r="A198" s="238">
        <v>5515054311</v>
      </c>
      <c r="B198" s="238" t="s">
        <v>888</v>
      </c>
      <c r="C198" s="252">
        <v>27579</v>
      </c>
      <c r="D198" s="348">
        <f t="shared" si="5"/>
        <v>8.6055914254115453E-6</v>
      </c>
      <c r="E198" s="347"/>
    </row>
    <row r="199" spans="1:5" x14ac:dyDescent="0.2">
      <c r="A199" s="238">
        <v>5515054511</v>
      </c>
      <c r="B199" s="238" t="s">
        <v>647</v>
      </c>
      <c r="C199" s="252">
        <v>11000</v>
      </c>
      <c r="D199" s="348">
        <f t="shared" ref="D199:D212" si="6">+C199/$C$218</f>
        <v>3.4323762891884041E-6</v>
      </c>
      <c r="E199" s="347"/>
    </row>
    <row r="200" spans="1:5" x14ac:dyDescent="0.2">
      <c r="A200" s="238">
        <v>5515054911</v>
      </c>
      <c r="B200" s="238" t="s">
        <v>889</v>
      </c>
      <c r="C200" s="252">
        <v>62952</v>
      </c>
      <c r="D200" s="348">
        <f t="shared" si="6"/>
        <v>1.9643177468817126E-5</v>
      </c>
      <c r="E200" s="347"/>
    </row>
    <row r="201" spans="1:5" x14ac:dyDescent="0.2">
      <c r="A201" s="238">
        <v>5515056111</v>
      </c>
      <c r="B201" s="238" t="s">
        <v>890</v>
      </c>
      <c r="C201" s="252">
        <v>38185</v>
      </c>
      <c r="D201" s="348">
        <f t="shared" si="6"/>
        <v>1.1915026236605382E-5</v>
      </c>
      <c r="E201" s="347"/>
    </row>
    <row r="202" spans="1:5" x14ac:dyDescent="0.2">
      <c r="A202" s="238">
        <v>5515056211</v>
      </c>
      <c r="B202" s="238" t="s">
        <v>890</v>
      </c>
      <c r="C202" s="252">
        <v>578291</v>
      </c>
      <c r="D202" s="348">
        <f t="shared" si="6"/>
        <v>1.8044657424100467E-4</v>
      </c>
      <c r="E202" s="347"/>
    </row>
    <row r="203" spans="1:5" x14ac:dyDescent="0.2">
      <c r="A203" s="238">
        <v>5515056311</v>
      </c>
      <c r="B203" s="238" t="s">
        <v>890</v>
      </c>
      <c r="C203" s="252">
        <v>2507925</v>
      </c>
      <c r="D203" s="348">
        <f t="shared" si="6"/>
        <v>7.8255839136934799E-4</v>
      </c>
      <c r="E203" s="347"/>
    </row>
    <row r="204" spans="1:5" x14ac:dyDescent="0.2">
      <c r="A204" s="238">
        <v>5515056411</v>
      </c>
      <c r="B204" s="238" t="s">
        <v>891</v>
      </c>
      <c r="C204" s="252">
        <v>32490</v>
      </c>
      <c r="D204" s="348">
        <f t="shared" si="6"/>
        <v>1.0137991421430113E-5</v>
      </c>
      <c r="E204" s="347"/>
    </row>
    <row r="205" spans="1:5" x14ac:dyDescent="0.2">
      <c r="A205" s="238">
        <v>5515056511</v>
      </c>
      <c r="B205" s="238" t="s">
        <v>884</v>
      </c>
      <c r="C205" s="252">
        <v>1583590</v>
      </c>
      <c r="D205" s="348">
        <f t="shared" si="6"/>
        <v>4.9413425161780582E-4</v>
      </c>
      <c r="E205" s="347"/>
    </row>
    <row r="206" spans="1:5" x14ac:dyDescent="0.2">
      <c r="A206" s="238">
        <v>5515056611</v>
      </c>
      <c r="B206" s="238" t="s">
        <v>956</v>
      </c>
      <c r="C206" s="252">
        <v>8984</v>
      </c>
      <c r="D206" s="348">
        <f t="shared" si="6"/>
        <v>2.8033153256426019E-6</v>
      </c>
      <c r="E206" s="347"/>
    </row>
    <row r="207" spans="1:5" x14ac:dyDescent="0.2">
      <c r="A207" s="238">
        <v>5515056621</v>
      </c>
      <c r="B207" s="238" t="s">
        <v>892</v>
      </c>
      <c r="C207" s="252">
        <v>1820351</v>
      </c>
      <c r="D207" s="348">
        <f t="shared" si="6"/>
        <v>5.6801178276367277E-4</v>
      </c>
      <c r="E207" s="347"/>
    </row>
    <row r="208" spans="1:5" x14ac:dyDescent="0.2">
      <c r="A208" s="238">
        <v>5515056630</v>
      </c>
      <c r="B208" s="238" t="s">
        <v>884</v>
      </c>
      <c r="C208" s="252">
        <v>210</v>
      </c>
      <c r="D208" s="348">
        <f t="shared" si="6"/>
        <v>6.5527183702687711E-8</v>
      </c>
      <c r="E208" s="347"/>
    </row>
    <row r="209" spans="1:5" x14ac:dyDescent="0.2">
      <c r="A209" s="238">
        <v>5515056711</v>
      </c>
      <c r="B209" s="238" t="s">
        <v>893</v>
      </c>
      <c r="C209" s="252">
        <v>335061</v>
      </c>
      <c r="D209" s="348">
        <f t="shared" si="6"/>
        <v>1.0455049380288689E-4</v>
      </c>
      <c r="E209" s="347"/>
    </row>
    <row r="210" spans="1:5" x14ac:dyDescent="0.2">
      <c r="A210" s="238">
        <v>5515056911</v>
      </c>
      <c r="B210" s="238" t="s">
        <v>653</v>
      </c>
      <c r="C210" s="252">
        <v>9541333</v>
      </c>
      <c r="D210" s="348">
        <f t="shared" si="6"/>
        <v>2.9772222869500781E-3</v>
      </c>
      <c r="E210" s="347"/>
    </row>
    <row r="211" spans="1:5" x14ac:dyDescent="0.2">
      <c r="A211" s="238">
        <v>5516057711</v>
      </c>
      <c r="B211" s="238" t="s">
        <v>656</v>
      </c>
      <c r="C211" s="252">
        <v>21228</v>
      </c>
      <c r="D211" s="348">
        <f t="shared" si="6"/>
        <v>6.6238621697174036E-6</v>
      </c>
      <c r="E211" s="347"/>
    </row>
    <row r="212" spans="1:5" x14ac:dyDescent="0.2">
      <c r="A212" s="238">
        <v>5516057811</v>
      </c>
      <c r="B212" s="238" t="s">
        <v>894</v>
      </c>
      <c r="C212" s="252">
        <v>5000</v>
      </c>
      <c r="D212" s="348">
        <f t="shared" si="6"/>
        <v>1.5601710405401835E-6</v>
      </c>
      <c r="E212" s="347"/>
    </row>
    <row r="213" spans="1:5" x14ac:dyDescent="0.2">
      <c r="A213" s="238">
        <v>5517059111</v>
      </c>
      <c r="B213" s="238" t="s">
        <v>895</v>
      </c>
      <c r="C213" s="252">
        <v>13215</v>
      </c>
      <c r="D213" s="348">
        <f>+C213/$C$218</f>
        <v>4.123532060147705E-6</v>
      </c>
      <c r="E213" s="347"/>
    </row>
    <row r="214" spans="1:5" x14ac:dyDescent="0.2">
      <c r="A214" s="238">
        <v>5517059710</v>
      </c>
      <c r="B214" s="238" t="s">
        <v>957</v>
      </c>
      <c r="C214" s="252">
        <v>0</v>
      </c>
      <c r="D214" s="348">
        <f>+C214/$C$218</f>
        <v>0</v>
      </c>
      <c r="E214" s="347"/>
    </row>
    <row r="215" spans="1:5" x14ac:dyDescent="0.2">
      <c r="A215" s="238">
        <v>5518000001</v>
      </c>
      <c r="B215" s="238" t="s">
        <v>932</v>
      </c>
      <c r="C215" s="252">
        <v>2469261</v>
      </c>
      <c r="D215" s="348">
        <f>+C215/$C$218</f>
        <v>7.7049390074705889E-4</v>
      </c>
      <c r="E215" s="347"/>
    </row>
    <row r="216" spans="1:5" x14ac:dyDescent="0.2">
      <c r="A216" s="238">
        <v>5535000001</v>
      </c>
      <c r="B216" s="238" t="s">
        <v>958</v>
      </c>
      <c r="C216" s="252">
        <v>187250</v>
      </c>
      <c r="D216" s="348">
        <f>+C216/$C$218</f>
        <v>5.8428405468229877E-5</v>
      </c>
      <c r="E216" s="347"/>
    </row>
    <row r="217" spans="1:5" x14ac:dyDescent="0.2">
      <c r="A217" s="238">
        <v>5999999999</v>
      </c>
      <c r="B217" s="238" t="s">
        <v>959</v>
      </c>
      <c r="C217" s="252">
        <v>0</v>
      </c>
      <c r="D217" s="348">
        <f>+C217/$C$218</f>
        <v>0</v>
      </c>
      <c r="E217" s="347"/>
    </row>
    <row r="218" spans="1:5" x14ac:dyDescent="0.2">
      <c r="A218" s="251"/>
      <c r="B218" s="251" t="s">
        <v>359</v>
      </c>
      <c r="C218" s="250">
        <f>SUM(C8:C217)</f>
        <v>3204776829</v>
      </c>
      <c r="D218" s="346">
        <v>1</v>
      </c>
      <c r="E218" s="308"/>
    </row>
    <row r="219" spans="1:5" x14ac:dyDescent="0.2">
      <c r="A219" s="345"/>
      <c r="B219" s="345"/>
      <c r="C219" s="344"/>
      <c r="D219" s="343"/>
      <c r="E219" s="342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G7" sqref="G7"/>
      <selection pane="bottomLeft" activeCell="G7" sqref="G7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63" customWidth="1"/>
    <col min="5" max="5" width="17.6640625" style="64" customWidth="1"/>
    <col min="6" max="8" width="11.44140625" style="60"/>
    <col min="9" max="16384" width="11.44140625" style="6"/>
  </cols>
  <sheetData>
    <row r="2" spans="1:5" ht="15" customHeight="1" x14ac:dyDescent="0.2">
      <c r="A2" s="460" t="s">
        <v>143</v>
      </c>
      <c r="B2" s="461"/>
      <c r="C2" s="122"/>
      <c r="D2" s="123"/>
      <c r="E2" s="123"/>
    </row>
    <row r="3" spans="1:5" ht="10.8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zoomScaleSheetLayoutView="100" workbookViewId="0">
      <selection activeCell="J31" sqref="J31"/>
    </sheetView>
  </sheetViews>
  <sheetFormatPr baseColWidth="10" defaultColWidth="11.44140625" defaultRowHeight="10.199999999999999" x14ac:dyDescent="0.2"/>
  <cols>
    <col min="1" max="1" width="20.6640625" style="89" customWidth="1"/>
    <col min="2" max="2" width="20" style="89" customWidth="1"/>
    <col min="3" max="5" width="17.6640625" style="7" customWidth="1"/>
    <col min="6" max="7" width="17.6640625" style="89" customWidth="1"/>
    <col min="8" max="16384" width="11.441406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57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367</v>
      </c>
      <c r="B5" s="217"/>
      <c r="C5" s="13"/>
      <c r="D5" s="13"/>
      <c r="E5" s="13"/>
      <c r="G5" s="190" t="s">
        <v>366</v>
      </c>
    </row>
    <row r="6" spans="1:7" s="24" customFormat="1" x14ac:dyDescent="0.2">
      <c r="A6" s="278"/>
      <c r="B6" s="278"/>
      <c r="C6" s="23"/>
      <c r="D6" s="333"/>
      <c r="E6" s="333"/>
    </row>
    <row r="7" spans="1:7" ht="15" customHeight="1" x14ac:dyDescent="0.2">
      <c r="A7" s="228" t="s">
        <v>45</v>
      </c>
      <c r="B7" s="227" t="s">
        <v>46</v>
      </c>
      <c r="C7" s="289" t="s">
        <v>47</v>
      </c>
      <c r="D7" s="289" t="s">
        <v>48</v>
      </c>
      <c r="E7" s="356" t="s">
        <v>365</v>
      </c>
      <c r="F7" s="312" t="s">
        <v>241</v>
      </c>
      <c r="G7" s="312" t="s">
        <v>338</v>
      </c>
    </row>
    <row r="8" spans="1:7" x14ac:dyDescent="0.2">
      <c r="A8" s="238" t="s">
        <v>896</v>
      </c>
      <c r="B8" s="238" t="s">
        <v>897</v>
      </c>
      <c r="C8" s="252">
        <v>-3543641521.8200002</v>
      </c>
      <c r="D8" s="252">
        <v>-3543641521.8200002</v>
      </c>
      <c r="E8" s="252">
        <f>+D8-C8</f>
        <v>0</v>
      </c>
      <c r="F8" s="311"/>
      <c r="G8" s="283"/>
    </row>
    <row r="9" spans="1:7" x14ac:dyDescent="0.2">
      <c r="A9" s="238">
        <v>3121100001</v>
      </c>
      <c r="B9" s="238" t="s">
        <v>960</v>
      </c>
      <c r="C9" s="252"/>
      <c r="D9" s="252">
        <v>-26448</v>
      </c>
      <c r="E9" s="252">
        <f>+D9-C9</f>
        <v>-26448</v>
      </c>
      <c r="F9" s="252"/>
      <c r="G9" s="283"/>
    </row>
    <row r="10" spans="1:7" x14ac:dyDescent="0.2">
      <c r="A10" s="281"/>
      <c r="B10" s="251" t="s">
        <v>364</v>
      </c>
      <c r="C10" s="239">
        <f>SUM(C8:C9)</f>
        <v>-3543641521.8200002</v>
      </c>
      <c r="D10" s="239">
        <f>SUM(D8:D9)</f>
        <v>-3543667969.8200002</v>
      </c>
      <c r="E10" s="219">
        <f>SUM(E8:E9)</f>
        <v>-26448</v>
      </c>
      <c r="F10" s="355"/>
      <c r="G10" s="355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5.6640625" style="7" customWidth="1"/>
    <col min="6" max="7" width="15.6640625" style="6" customWidth="1"/>
    <col min="8" max="16384" width="11.44140625" style="6"/>
  </cols>
  <sheetData>
    <row r="2" spans="1:7" ht="15" customHeight="1" x14ac:dyDescent="0.2">
      <c r="A2" s="460" t="s">
        <v>143</v>
      </c>
      <c r="B2" s="461"/>
      <c r="C2" s="88"/>
      <c r="D2" s="88"/>
      <c r="E2" s="88"/>
      <c r="F2" s="88"/>
      <c r="G2" s="88"/>
    </row>
    <row r="3" spans="1:7" ht="10.8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zoomScaleSheetLayoutView="100" workbookViewId="0">
      <selection activeCell="D9" sqref="D9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5" width="17.6640625" style="7" customWidth="1"/>
    <col min="6" max="6" width="17.6640625" style="89" customWidth="1"/>
    <col min="7" max="16384" width="11.441406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370</v>
      </c>
      <c r="B5" s="217"/>
      <c r="C5" s="13"/>
      <c r="D5" s="13"/>
      <c r="E5" s="13"/>
      <c r="F5" s="190" t="s">
        <v>369</v>
      </c>
    </row>
    <row r="6" spans="1:6" s="24" customFormat="1" x14ac:dyDescent="0.2">
      <c r="A6" s="278"/>
      <c r="B6" s="278"/>
      <c r="C6" s="23"/>
      <c r="D6" s="333"/>
      <c r="E6" s="333"/>
    </row>
    <row r="7" spans="1:6" ht="15" customHeight="1" x14ac:dyDescent="0.2">
      <c r="A7" s="228" t="s">
        <v>45</v>
      </c>
      <c r="B7" s="227" t="s">
        <v>46</v>
      </c>
      <c r="C7" s="289" t="s">
        <v>47</v>
      </c>
      <c r="D7" s="289" t="s">
        <v>48</v>
      </c>
      <c r="E7" s="356" t="s">
        <v>365</v>
      </c>
      <c r="F7" s="356" t="s">
        <v>338</v>
      </c>
    </row>
    <row r="8" spans="1:6" x14ac:dyDescent="0.2">
      <c r="A8" s="238">
        <v>3211100001</v>
      </c>
      <c r="B8" s="238" t="s">
        <v>900</v>
      </c>
      <c r="C8" s="252"/>
      <c r="D8" s="252">
        <v>35565875</v>
      </c>
      <c r="E8" s="252">
        <f t="shared" ref="E8:E10" si="0">+D8-C8</f>
        <v>35565875</v>
      </c>
      <c r="F8" s="358"/>
    </row>
    <row r="9" spans="1:6" ht="20.399999999999999" x14ac:dyDescent="0.2">
      <c r="A9" s="238">
        <v>3221100001</v>
      </c>
      <c r="B9" s="238" t="s">
        <v>899</v>
      </c>
      <c r="C9" s="252">
        <v>-170934780</v>
      </c>
      <c r="D9" s="252">
        <v>-102531300</v>
      </c>
      <c r="E9" s="252">
        <f t="shared" si="0"/>
        <v>68403480</v>
      </c>
      <c r="F9" s="252" t="s">
        <v>901</v>
      </c>
    </row>
    <row r="10" spans="1:6" ht="20.399999999999999" x14ac:dyDescent="0.2">
      <c r="A10" s="238">
        <v>3221100002</v>
      </c>
      <c r="B10" s="238" t="s">
        <v>933</v>
      </c>
      <c r="C10" s="252">
        <v>0</v>
      </c>
      <c r="D10" s="252">
        <v>-186148</v>
      </c>
      <c r="E10" s="252">
        <f t="shared" si="0"/>
        <v>-186148</v>
      </c>
      <c r="F10" s="252" t="s">
        <v>901</v>
      </c>
    </row>
    <row r="11" spans="1:6" x14ac:dyDescent="0.2">
      <c r="A11" s="238">
        <v>3231100001</v>
      </c>
      <c r="B11" s="238" t="s">
        <v>898</v>
      </c>
      <c r="C11" s="252">
        <v>-3042640755</v>
      </c>
      <c r="D11" s="252">
        <v>-3042640755</v>
      </c>
      <c r="E11" s="252">
        <f>+D11-C11</f>
        <v>0</v>
      </c>
      <c r="F11" s="358"/>
    </row>
    <row r="12" spans="1:6" x14ac:dyDescent="0.2">
      <c r="A12" s="251"/>
      <c r="B12" s="251" t="s">
        <v>368</v>
      </c>
      <c r="C12" s="250">
        <f>SUM(C8:C11)</f>
        <v>-3213575535</v>
      </c>
      <c r="D12" s="250">
        <f>SUM(D8:D11)</f>
        <v>-3109792328</v>
      </c>
      <c r="E12" s="250">
        <f>SUM(E8:E11)</f>
        <v>103783207</v>
      </c>
      <c r="F12" s="251"/>
    </row>
  </sheetData>
  <protectedRanges>
    <protectedRange sqref="F12" name="Rango1"/>
  </protectedRanges>
  <dataValidations disablePrompts="1"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zoomScaleSheetLayoutView="100" workbookViewId="0">
      <selection activeCell="C34" sqref="C34"/>
    </sheetView>
  </sheetViews>
  <sheetFormatPr baseColWidth="10" defaultColWidth="11.44140625" defaultRowHeight="10.199999999999999" x14ac:dyDescent="0.2"/>
  <cols>
    <col min="1" max="1" width="20.6640625" style="89" customWidth="1"/>
    <col min="2" max="2" width="45.44140625" style="89" customWidth="1"/>
    <col min="3" max="8" width="14.44140625" style="7" customWidth="1"/>
    <col min="9" max="10" width="11.44140625" style="89" customWidth="1"/>
    <col min="11" max="16384" width="11.44140625" style="89"/>
  </cols>
  <sheetData>
    <row r="1" spans="1:9" x14ac:dyDescent="0.2">
      <c r="A1" s="3" t="s">
        <v>43</v>
      </c>
      <c r="B1" s="3"/>
      <c r="H1" s="260"/>
    </row>
    <row r="2" spans="1:9" x14ac:dyDescent="0.2">
      <c r="A2" s="3" t="s">
        <v>139</v>
      </c>
      <c r="B2" s="3"/>
      <c r="C2" s="9"/>
      <c r="D2" s="9"/>
      <c r="E2" s="9"/>
    </row>
    <row r="3" spans="1:9" x14ac:dyDescent="0.2">
      <c r="B3" s="3"/>
      <c r="C3" s="9"/>
      <c r="D3" s="9"/>
      <c r="E3" s="9"/>
    </row>
    <row r="5" spans="1:9" s="256" customFormat="1" ht="11.25" customHeight="1" x14ac:dyDescent="0.2">
      <c r="A5" s="259" t="s">
        <v>257</v>
      </c>
      <c r="B5" s="259"/>
      <c r="C5" s="258"/>
      <c r="D5" s="258"/>
      <c r="E5" s="258"/>
      <c r="F5" s="7"/>
      <c r="G5" s="7"/>
      <c r="H5" s="257" t="s">
        <v>254</v>
      </c>
    </row>
    <row r="6" spans="1:9" x14ac:dyDescent="0.2">
      <c r="A6" s="249"/>
      <c r="B6" s="249"/>
      <c r="C6" s="247"/>
      <c r="D6" s="247"/>
      <c r="E6" s="247"/>
      <c r="F6" s="247"/>
      <c r="G6" s="247"/>
      <c r="H6" s="247"/>
    </row>
    <row r="7" spans="1:9" ht="15" customHeight="1" x14ac:dyDescent="0.2">
      <c r="A7" s="228" t="s">
        <v>45</v>
      </c>
      <c r="B7" s="227" t="s">
        <v>46</v>
      </c>
      <c r="C7" s="225" t="s">
        <v>242</v>
      </c>
      <c r="D7" s="255">
        <v>2016</v>
      </c>
      <c r="E7" s="255">
        <v>2015</v>
      </c>
      <c r="F7" s="254" t="s">
        <v>253</v>
      </c>
      <c r="G7" s="254" t="s">
        <v>252</v>
      </c>
      <c r="H7" s="253" t="s">
        <v>251</v>
      </c>
    </row>
    <row r="8" spans="1:9" x14ac:dyDescent="0.2">
      <c r="A8" s="238">
        <v>1122101001</v>
      </c>
      <c r="B8" s="238" t="s">
        <v>524</v>
      </c>
      <c r="C8" s="252">
        <v>3000</v>
      </c>
      <c r="D8" s="252"/>
      <c r="E8" s="252"/>
      <c r="F8" s="252"/>
      <c r="G8" s="252"/>
      <c r="H8" s="252"/>
      <c r="I8" s="7"/>
    </row>
    <row r="9" spans="1:9" x14ac:dyDescent="0.2">
      <c r="A9" s="238">
        <v>1122101002</v>
      </c>
      <c r="B9" s="238" t="s">
        <v>525</v>
      </c>
      <c r="C9" s="252">
        <v>14979897</v>
      </c>
      <c r="D9" s="252"/>
      <c r="E9" s="252"/>
      <c r="F9" s="252"/>
      <c r="G9" s="252"/>
      <c r="H9" s="252"/>
      <c r="I9" s="7"/>
    </row>
    <row r="10" spans="1:9" x14ac:dyDescent="0.2">
      <c r="A10" s="238">
        <v>1122101004</v>
      </c>
      <c r="B10" s="238" t="s">
        <v>526</v>
      </c>
      <c r="C10" s="252">
        <v>5463</v>
      </c>
      <c r="D10" s="252"/>
      <c r="E10" s="252"/>
      <c r="F10" s="252"/>
      <c r="G10" s="252"/>
      <c r="H10" s="252"/>
      <c r="I10" s="7"/>
    </row>
    <row r="11" spans="1:9" x14ac:dyDescent="0.2">
      <c r="A11" s="238">
        <v>1122101005</v>
      </c>
      <c r="B11" s="238" t="s">
        <v>527</v>
      </c>
      <c r="C11" s="252">
        <v>996622</v>
      </c>
      <c r="D11" s="252"/>
      <c r="E11" s="252"/>
      <c r="F11" s="252"/>
      <c r="G11" s="252"/>
      <c r="H11" s="252"/>
      <c r="I11" s="7"/>
    </row>
    <row r="12" spans="1:9" x14ac:dyDescent="0.2">
      <c r="A12" s="238">
        <v>1122101006</v>
      </c>
      <c r="B12" s="238" t="s">
        <v>528</v>
      </c>
      <c r="C12" s="252">
        <v>-30790</v>
      </c>
      <c r="D12" s="252"/>
      <c r="E12" s="252"/>
      <c r="F12" s="252"/>
      <c r="G12" s="252"/>
      <c r="H12" s="252"/>
      <c r="I12" s="7"/>
    </row>
    <row r="13" spans="1:9" x14ac:dyDescent="0.2">
      <c r="A13" s="238">
        <v>1122101007</v>
      </c>
      <c r="B13" s="238" t="s">
        <v>529</v>
      </c>
      <c r="C13" s="252">
        <v>891144</v>
      </c>
      <c r="D13" s="252"/>
      <c r="E13" s="252"/>
      <c r="F13" s="252"/>
      <c r="G13" s="252"/>
      <c r="H13" s="252"/>
      <c r="I13" s="7"/>
    </row>
    <row r="14" spans="1:9" x14ac:dyDescent="0.2">
      <c r="A14" s="238">
        <v>1122101008</v>
      </c>
      <c r="B14" s="238" t="s">
        <v>530</v>
      </c>
      <c r="C14" s="252">
        <v>2074705</v>
      </c>
      <c r="D14" s="252"/>
      <c r="E14" s="252"/>
      <c r="F14" s="252"/>
      <c r="G14" s="252"/>
      <c r="H14" s="252"/>
      <c r="I14" s="7"/>
    </row>
    <row r="15" spans="1:9" x14ac:dyDescent="0.2">
      <c r="A15" s="238">
        <v>1122101009</v>
      </c>
      <c r="B15" s="238" t="s">
        <v>531</v>
      </c>
      <c r="C15" s="252">
        <v>46343984</v>
      </c>
      <c r="D15" s="252"/>
      <c r="E15" s="252"/>
      <c r="F15" s="252"/>
      <c r="G15" s="252"/>
      <c r="H15" s="252"/>
      <c r="I15" s="7"/>
    </row>
    <row r="16" spans="1:9" x14ac:dyDescent="0.2">
      <c r="A16" s="238">
        <v>1122900001</v>
      </c>
      <c r="B16" s="238" t="s">
        <v>532</v>
      </c>
      <c r="C16" s="252">
        <v>53135</v>
      </c>
      <c r="D16" s="252"/>
      <c r="E16" s="252"/>
      <c r="F16" s="252"/>
      <c r="G16" s="252"/>
      <c r="H16" s="252"/>
      <c r="I16" s="7"/>
    </row>
    <row r="17" spans="1:8" x14ac:dyDescent="0.2">
      <c r="A17" s="238" t="s">
        <v>533</v>
      </c>
      <c r="B17" s="238" t="s">
        <v>524</v>
      </c>
      <c r="C17" s="252"/>
      <c r="D17" s="252">
        <v>12841072</v>
      </c>
      <c r="E17" s="252">
        <v>10548710</v>
      </c>
      <c r="F17" s="252">
        <v>4375540</v>
      </c>
      <c r="G17" s="252">
        <v>3463156.3499998674</v>
      </c>
      <c r="H17" s="252">
        <v>3605853.9499998894</v>
      </c>
    </row>
    <row r="18" spans="1:8" x14ac:dyDescent="0.2">
      <c r="A18" s="238" t="s">
        <v>534</v>
      </c>
      <c r="B18" s="238" t="s">
        <v>535</v>
      </c>
      <c r="C18" s="252"/>
      <c r="D18" s="252">
        <v>3614</v>
      </c>
      <c r="E18" s="252">
        <v>8259</v>
      </c>
      <c r="F18" s="252">
        <v>19719</v>
      </c>
      <c r="G18" s="252">
        <v>571449.89</v>
      </c>
      <c r="H18" s="252">
        <v>832938.77000000048</v>
      </c>
    </row>
    <row r="19" spans="1:8" x14ac:dyDescent="0.2">
      <c r="A19" s="238" t="s">
        <v>536</v>
      </c>
      <c r="B19" s="238" t="s">
        <v>537</v>
      </c>
      <c r="C19" s="252"/>
      <c r="D19" s="252">
        <v>400</v>
      </c>
      <c r="E19" s="252">
        <v>400</v>
      </c>
      <c r="F19" s="252">
        <v>1912</v>
      </c>
      <c r="G19" s="252">
        <v>1911.9599999999991</v>
      </c>
      <c r="H19" s="252">
        <v>22552.239999999994</v>
      </c>
    </row>
    <row r="20" spans="1:8" x14ac:dyDescent="0.2">
      <c r="A20" s="238" t="s">
        <v>538</v>
      </c>
      <c r="B20" s="238" t="s">
        <v>539</v>
      </c>
      <c r="C20" s="252"/>
      <c r="D20" s="252">
        <v>2120</v>
      </c>
      <c r="E20" s="252">
        <v>2122</v>
      </c>
      <c r="F20" s="252">
        <v>-1069</v>
      </c>
      <c r="G20" s="252">
        <v>38101.670000000042</v>
      </c>
      <c r="H20" s="252">
        <v>188533.95999999996</v>
      </c>
    </row>
    <row r="21" spans="1:8" x14ac:dyDescent="0.2">
      <c r="A21" s="238" t="s">
        <v>540</v>
      </c>
      <c r="B21" s="238" t="s">
        <v>527</v>
      </c>
      <c r="C21" s="252"/>
      <c r="D21" s="252">
        <v>947107</v>
      </c>
      <c r="E21" s="252">
        <v>1095300</v>
      </c>
      <c r="F21" s="252">
        <v>987265</v>
      </c>
      <c r="G21" s="252">
        <v>1267600.4199999985</v>
      </c>
      <c r="H21" s="252">
        <v>1167795</v>
      </c>
    </row>
    <row r="22" spans="1:8" x14ac:dyDescent="0.2">
      <c r="A22" s="238" t="s">
        <v>541</v>
      </c>
      <c r="B22" s="238" t="s">
        <v>542</v>
      </c>
      <c r="C22" s="252"/>
      <c r="D22" s="252">
        <v>7853</v>
      </c>
      <c r="E22" s="252">
        <v>7853</v>
      </c>
      <c r="F22" s="252">
        <v>12058</v>
      </c>
      <c r="G22" s="252">
        <v>27886.61000000003</v>
      </c>
      <c r="H22" s="252">
        <v>106584.60999999999</v>
      </c>
    </row>
    <row r="23" spans="1:8" x14ac:dyDescent="0.2">
      <c r="A23" s="238" t="s">
        <v>543</v>
      </c>
      <c r="B23" s="238" t="s">
        <v>530</v>
      </c>
      <c r="C23" s="252"/>
      <c r="D23" s="252">
        <v>2505667</v>
      </c>
      <c r="E23" s="252">
        <v>3294413</v>
      </c>
      <c r="F23" s="252">
        <v>4325899</v>
      </c>
      <c r="G23" s="252">
        <v>5481867.419999999</v>
      </c>
      <c r="H23" s="252">
        <v>2569585.9899999998</v>
      </c>
    </row>
    <row r="24" spans="1:8" x14ac:dyDescent="0.2">
      <c r="A24" s="238" t="s">
        <v>544</v>
      </c>
      <c r="B24" s="238" t="s">
        <v>531</v>
      </c>
      <c r="C24" s="252"/>
      <c r="D24" s="252">
        <v>44538034</v>
      </c>
      <c r="E24" s="252">
        <v>39878039</v>
      </c>
      <c r="F24" s="252">
        <v>37089433</v>
      </c>
      <c r="G24" s="252">
        <v>41095088.706400007</v>
      </c>
      <c r="H24" s="252">
        <v>0</v>
      </c>
    </row>
    <row r="25" spans="1:8" x14ac:dyDescent="0.2">
      <c r="A25" s="238" t="s">
        <v>545</v>
      </c>
      <c r="B25" s="238" t="s">
        <v>546</v>
      </c>
      <c r="C25" s="252"/>
      <c r="D25" s="252">
        <v>39000</v>
      </c>
      <c r="E25" s="252">
        <v>39000</v>
      </c>
      <c r="F25" s="252">
        <v>606270</v>
      </c>
      <c r="G25" s="252">
        <v>602045</v>
      </c>
      <c r="H25" s="252">
        <v>136575</v>
      </c>
    </row>
    <row r="26" spans="1:8" x14ac:dyDescent="0.2">
      <c r="A26" s="238" t="s">
        <v>547</v>
      </c>
      <c r="B26" s="238" t="s">
        <v>548</v>
      </c>
      <c r="C26" s="252"/>
      <c r="D26" s="252">
        <v>5882</v>
      </c>
      <c r="E26" s="252">
        <v>0</v>
      </c>
      <c r="F26" s="252">
        <v>33081383</v>
      </c>
      <c r="G26" s="252">
        <v>51438150</v>
      </c>
      <c r="H26" s="252">
        <v>8075723.4699999914</v>
      </c>
    </row>
    <row r="27" spans="1:8" ht="20.399999999999999" x14ac:dyDescent="0.2">
      <c r="A27" s="238" t="s">
        <v>549</v>
      </c>
      <c r="B27" s="238" t="s">
        <v>550</v>
      </c>
      <c r="C27" s="252"/>
      <c r="D27" s="252"/>
      <c r="E27" s="252">
        <v>0</v>
      </c>
      <c r="F27" s="252">
        <v>120872</v>
      </c>
      <c r="G27" s="252">
        <v>120871.69</v>
      </c>
      <c r="H27" s="252">
        <v>120871.69</v>
      </c>
    </row>
    <row r="28" spans="1:8" x14ac:dyDescent="0.2">
      <c r="A28" s="238" t="s">
        <v>551</v>
      </c>
      <c r="B28" s="238" t="s">
        <v>552</v>
      </c>
      <c r="C28" s="252"/>
      <c r="D28" s="252"/>
      <c r="E28" s="252">
        <v>0</v>
      </c>
      <c r="F28" s="252">
        <v>15244332</v>
      </c>
      <c r="G28" s="252">
        <v>16005402.890000708</v>
      </c>
      <c r="H28" s="252">
        <v>17867814.91000028</v>
      </c>
    </row>
    <row r="29" spans="1:8" x14ac:dyDescent="0.2">
      <c r="A29" s="238" t="s">
        <v>553</v>
      </c>
      <c r="B29" s="238" t="s">
        <v>554</v>
      </c>
      <c r="C29" s="252"/>
      <c r="D29" s="252"/>
      <c r="E29" s="252">
        <v>0</v>
      </c>
      <c r="F29" s="252">
        <v>0</v>
      </c>
      <c r="G29" s="252">
        <v>0</v>
      </c>
      <c r="H29" s="252">
        <v>1110.439999999915</v>
      </c>
    </row>
    <row r="30" spans="1:8" x14ac:dyDescent="0.2">
      <c r="A30" s="238" t="s">
        <v>555</v>
      </c>
      <c r="B30" s="238" t="s">
        <v>529</v>
      </c>
      <c r="C30" s="252"/>
      <c r="D30" s="252"/>
      <c r="E30" s="252">
        <v>0</v>
      </c>
      <c r="F30" s="252">
        <v>0</v>
      </c>
      <c r="G30" s="252">
        <v>-46700</v>
      </c>
      <c r="H30" s="252">
        <v>3022975</v>
      </c>
    </row>
    <row r="31" spans="1:8" x14ac:dyDescent="0.2">
      <c r="A31" s="238" t="s">
        <v>556</v>
      </c>
      <c r="B31" s="238" t="s">
        <v>557</v>
      </c>
      <c r="C31" s="252"/>
      <c r="D31" s="252"/>
      <c r="E31" s="252">
        <v>78169</v>
      </c>
      <c r="F31" s="252">
        <v>22729170</v>
      </c>
      <c r="G31" s="252">
        <v>21884002</v>
      </c>
      <c r="H31" s="252">
        <v>15723496.299999997</v>
      </c>
    </row>
    <row r="32" spans="1:8" x14ac:dyDescent="0.2">
      <c r="A32" s="238" t="s">
        <v>558</v>
      </c>
      <c r="B32" s="238" t="s">
        <v>559</v>
      </c>
      <c r="C32" s="252"/>
      <c r="D32" s="252"/>
      <c r="E32" s="252">
        <v>-55844</v>
      </c>
      <c r="F32" s="252">
        <v>-109259</v>
      </c>
      <c r="G32" s="252">
        <v>0</v>
      </c>
      <c r="H32" s="252">
        <v>0</v>
      </c>
    </row>
    <row r="33" spans="1:8" x14ac:dyDescent="0.2">
      <c r="A33" s="238" t="s">
        <v>560</v>
      </c>
      <c r="B33" s="238" t="s">
        <v>561</v>
      </c>
      <c r="C33" s="252"/>
      <c r="D33" s="252"/>
      <c r="E33" s="252">
        <v>0</v>
      </c>
      <c r="F33" s="252">
        <v>153703</v>
      </c>
      <c r="G33" s="252">
        <v>53253</v>
      </c>
      <c r="H33" s="252">
        <v>40091</v>
      </c>
    </row>
    <row r="34" spans="1:8" x14ac:dyDescent="0.2">
      <c r="A34" s="251"/>
      <c r="B34" s="251" t="s">
        <v>256</v>
      </c>
      <c r="C34" s="250">
        <f>SUM(C8:C33)</f>
        <v>65317160</v>
      </c>
      <c r="D34" s="250">
        <f t="shared" ref="D34:H34" si="0">SUM(D8:D33)</f>
        <v>60890749</v>
      </c>
      <c r="E34" s="250">
        <f t="shared" si="0"/>
        <v>54896421</v>
      </c>
      <c r="F34" s="250">
        <f t="shared" si="0"/>
        <v>118637228</v>
      </c>
      <c r="G34" s="250">
        <f t="shared" si="0"/>
        <v>142004087.60640058</v>
      </c>
      <c r="H34" s="250">
        <f t="shared" si="0"/>
        <v>53482502.330000155</v>
      </c>
    </row>
    <row r="35" spans="1:8" x14ac:dyDescent="0.2">
      <c r="A35" s="60"/>
      <c r="B35" s="60"/>
      <c r="C35" s="231"/>
      <c r="D35" s="231"/>
      <c r="E35" s="231"/>
      <c r="F35" s="231"/>
      <c r="G35" s="231"/>
      <c r="H35" s="231"/>
    </row>
    <row r="36" spans="1:8" x14ac:dyDescent="0.2">
      <c r="A36" s="60"/>
      <c r="B36" s="60"/>
      <c r="C36" s="231"/>
      <c r="D36" s="231"/>
      <c r="E36" s="231"/>
      <c r="F36" s="231"/>
      <c r="G36" s="231"/>
      <c r="H36" s="231"/>
    </row>
    <row r="37" spans="1:8" s="256" customFormat="1" ht="11.25" customHeight="1" x14ac:dyDescent="0.2">
      <c r="A37" s="259" t="s">
        <v>255</v>
      </c>
      <c r="B37" s="259"/>
      <c r="C37" s="258"/>
      <c r="D37" s="258"/>
      <c r="E37" s="258"/>
      <c r="F37" s="7"/>
      <c r="G37" s="7"/>
      <c r="H37" s="257" t="s">
        <v>254</v>
      </c>
    </row>
    <row r="38" spans="1:8" x14ac:dyDescent="0.2">
      <c r="A38" s="249"/>
      <c r="B38" s="249"/>
      <c r="C38" s="247"/>
      <c r="D38" s="247"/>
      <c r="E38" s="247"/>
      <c r="F38" s="247"/>
      <c r="G38" s="247"/>
      <c r="H38" s="247"/>
    </row>
    <row r="39" spans="1:8" ht="15" customHeight="1" x14ac:dyDescent="0.2">
      <c r="A39" s="228" t="s">
        <v>45</v>
      </c>
      <c r="B39" s="227" t="s">
        <v>46</v>
      </c>
      <c r="C39" s="225" t="s">
        <v>242</v>
      </c>
      <c r="D39" s="255">
        <v>2016</v>
      </c>
      <c r="E39" s="255">
        <v>2015</v>
      </c>
      <c r="F39" s="254" t="s">
        <v>253</v>
      </c>
      <c r="G39" s="254" t="s">
        <v>252</v>
      </c>
      <c r="H39" s="253" t="s">
        <v>251</v>
      </c>
    </row>
    <row r="40" spans="1:8" x14ac:dyDescent="0.2">
      <c r="A40" s="238" t="s">
        <v>523</v>
      </c>
      <c r="B40" s="238"/>
      <c r="C40" s="252"/>
      <c r="D40" s="252"/>
      <c r="E40" s="252"/>
      <c r="F40" s="252"/>
      <c r="G40" s="252"/>
      <c r="H40" s="252"/>
    </row>
    <row r="41" spans="1:8" x14ac:dyDescent="0.2">
      <c r="A41" s="238"/>
      <c r="B41" s="238"/>
      <c r="C41" s="252"/>
      <c r="D41" s="252"/>
      <c r="E41" s="252"/>
      <c r="F41" s="252"/>
      <c r="G41" s="252"/>
      <c r="H41" s="252"/>
    </row>
    <row r="42" spans="1:8" x14ac:dyDescent="0.2">
      <c r="A42" s="238"/>
      <c r="B42" s="238"/>
      <c r="C42" s="252"/>
      <c r="D42" s="252"/>
      <c r="E42" s="252"/>
      <c r="F42" s="252"/>
      <c r="G42" s="252"/>
      <c r="H42" s="252"/>
    </row>
    <row r="43" spans="1:8" x14ac:dyDescent="0.2">
      <c r="A43" s="238"/>
      <c r="B43" s="238"/>
      <c r="C43" s="252"/>
      <c r="D43" s="252"/>
      <c r="E43" s="252"/>
      <c r="F43" s="252"/>
      <c r="G43" s="252"/>
      <c r="H43" s="252"/>
    </row>
    <row r="44" spans="1:8" x14ac:dyDescent="0.2">
      <c r="A44" s="251"/>
      <c r="B44" s="251" t="s">
        <v>250</v>
      </c>
      <c r="C44" s="250">
        <f t="shared" ref="C44:H44" si="1">SUM(C40:C43)</f>
        <v>0</v>
      </c>
      <c r="D44" s="250">
        <f t="shared" si="1"/>
        <v>0</v>
      </c>
      <c r="E44" s="250">
        <f t="shared" si="1"/>
        <v>0</v>
      </c>
      <c r="F44" s="250">
        <f t="shared" si="1"/>
        <v>0</v>
      </c>
      <c r="G44" s="250">
        <f t="shared" si="1"/>
        <v>0</v>
      </c>
      <c r="H44" s="250">
        <f t="shared" si="1"/>
        <v>0</v>
      </c>
    </row>
  </sheetData>
  <dataValidations count="8">
    <dataValidation allowBlank="1" showInputMessage="1" showErrorMessage="1" prompt="Saldo final al 31 de diciembre de 2016." sqref="D7 D39"/>
    <dataValidation allowBlank="1" showInputMessage="1" showErrorMessage="1" prompt="Saldo final de la Información Financiera Trimestral que se presenta (trimestral: 1er, 2do, 3ro. o 4to.)." sqref="C39 C7"/>
    <dataValidation allowBlank="1" showInputMessage="1" showErrorMessage="1" prompt="Corresponde al número de la cuenta de acuerdo al Plan de Cuentas emitido por el CONAC (DOF 23/12/2015)." sqref="A7 A39"/>
    <dataValidation allowBlank="1" showInputMessage="1" showErrorMessage="1" prompt="Saldo final al 31 de diciembre de 2015." sqref="E7 E39"/>
    <dataValidation allowBlank="1" showInputMessage="1" showErrorMessage="1" prompt="Saldo final al 31 de diciembre de 2014." sqref="F39 F7"/>
    <dataValidation allowBlank="1" showInputMessage="1" showErrorMessage="1" prompt="Saldo final al 31 de diciembre de 2013." sqref="G7 G39"/>
    <dataValidation allowBlank="1" showInputMessage="1" showErrorMessage="1" prompt="Corresponde al nombre o descripción de la cuenta de acuerdo al Plan de Cuentas emitido por el CONAC." sqref="B7 B39"/>
    <dataValidation allowBlank="1" showInputMessage="1" showErrorMessage="1" prompt="Saldo final al 31 de diciembre de 2012." sqref="H7 H39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F20" sqref="F20"/>
      <selection pane="bottomLeft" activeCell="F20" sqref="F20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7" customWidth="1"/>
    <col min="6" max="6" width="17.6640625" style="6" customWidth="1"/>
    <col min="7" max="16384" width="11.44140625" style="6"/>
  </cols>
  <sheetData>
    <row r="2" spans="1:6" ht="15" customHeight="1" x14ac:dyDescent="0.2">
      <c r="A2" s="460" t="s">
        <v>143</v>
      </c>
      <c r="B2" s="461"/>
      <c r="C2" s="88"/>
      <c r="D2" s="88"/>
      <c r="E2" s="88"/>
      <c r="F2" s="88"/>
    </row>
    <row r="3" spans="1:6" ht="10.8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zoomScaleSheetLayoutView="100" workbookViewId="0">
      <selection activeCell="E15" sqref="E15"/>
    </sheetView>
  </sheetViews>
  <sheetFormatPr baseColWidth="10" defaultColWidth="11.44140625" defaultRowHeight="10.199999999999999" x14ac:dyDescent="0.2"/>
  <cols>
    <col min="1" max="1" width="20.6640625" style="60" customWidth="1"/>
    <col min="2" max="2" width="31.33203125" style="60" customWidth="1"/>
    <col min="3" max="5" width="17.6640625" style="36" customWidth="1"/>
    <col min="6" max="16384" width="11.44140625" style="89"/>
  </cols>
  <sheetData>
    <row r="1" spans="1:9" s="12" customFormat="1" x14ac:dyDescent="0.2">
      <c r="A1" s="21" t="s">
        <v>43</v>
      </c>
      <c r="B1" s="21"/>
      <c r="C1" s="22"/>
      <c r="D1" s="22"/>
      <c r="E1" s="260"/>
    </row>
    <row r="2" spans="1:9" s="12" customFormat="1" x14ac:dyDescent="0.2">
      <c r="A2" s="21" t="s">
        <v>0</v>
      </c>
      <c r="B2" s="21"/>
      <c r="C2" s="22"/>
      <c r="D2" s="22"/>
      <c r="E2" s="22"/>
    </row>
    <row r="3" spans="1:9" s="12" customFormat="1" x14ac:dyDescent="0.2">
      <c r="C3" s="22"/>
      <c r="D3" s="22"/>
      <c r="E3" s="22"/>
    </row>
    <row r="4" spans="1:9" s="12" customFormat="1" x14ac:dyDescent="0.2">
      <c r="C4" s="22"/>
      <c r="D4" s="22"/>
      <c r="E4" s="22"/>
    </row>
    <row r="5" spans="1:9" s="12" customFormat="1" ht="11.25" customHeight="1" x14ac:dyDescent="0.2">
      <c r="A5" s="305" t="s">
        <v>373</v>
      </c>
      <c r="C5" s="22"/>
      <c r="D5" s="22"/>
      <c r="E5" s="362" t="s">
        <v>372</v>
      </c>
    </row>
    <row r="6" spans="1:9" s="24" customFormat="1" x14ac:dyDescent="0.2">
      <c r="A6" s="224"/>
      <c r="B6" s="224"/>
      <c r="C6" s="361"/>
      <c r="D6" s="360"/>
      <c r="E6" s="360"/>
    </row>
    <row r="7" spans="1:9" ht="15" customHeight="1" x14ac:dyDescent="0.2">
      <c r="A7" s="228" t="s">
        <v>45</v>
      </c>
      <c r="B7" s="227" t="s">
        <v>46</v>
      </c>
      <c r="C7" s="289" t="s">
        <v>47</v>
      </c>
      <c r="D7" s="289" t="s">
        <v>48</v>
      </c>
      <c r="E7" s="289" t="s">
        <v>49</v>
      </c>
    </row>
    <row r="8" spans="1:9" x14ac:dyDescent="0.2">
      <c r="A8" s="283">
        <v>1111</v>
      </c>
      <c r="B8" s="283" t="s">
        <v>902</v>
      </c>
      <c r="C8" s="252">
        <v>4414</v>
      </c>
      <c r="D8" s="252">
        <v>57514</v>
      </c>
      <c r="E8" s="252">
        <f>+D8-C8</f>
        <v>53100</v>
      </c>
      <c r="G8" s="7"/>
      <c r="I8" s="7"/>
    </row>
    <row r="9" spans="1:9" x14ac:dyDescent="0.2">
      <c r="A9" s="283">
        <v>1112</v>
      </c>
      <c r="B9" s="283" t="s">
        <v>903</v>
      </c>
      <c r="C9" s="252">
        <v>782710322</v>
      </c>
      <c r="D9" s="252">
        <v>681390646</v>
      </c>
      <c r="E9" s="252">
        <f t="shared" ref="E9:E14" si="0">+D9-C9</f>
        <v>-101319676</v>
      </c>
      <c r="G9" s="7"/>
      <c r="I9" s="7"/>
    </row>
    <row r="10" spans="1:9" x14ac:dyDescent="0.2">
      <c r="A10" s="283">
        <v>1113</v>
      </c>
      <c r="B10" s="283" t="s">
        <v>904</v>
      </c>
      <c r="C10" s="252">
        <v>4790684</v>
      </c>
      <c r="D10" s="252">
        <v>12982473</v>
      </c>
      <c r="E10" s="252">
        <f t="shared" si="0"/>
        <v>8191789</v>
      </c>
      <c r="G10" s="7"/>
      <c r="I10" s="7"/>
    </row>
    <row r="11" spans="1:9" x14ac:dyDescent="0.2">
      <c r="A11" s="283">
        <v>1114</v>
      </c>
      <c r="B11" s="283" t="s">
        <v>905</v>
      </c>
      <c r="C11" s="252">
        <v>30281485</v>
      </c>
      <c r="D11" s="252">
        <v>32660386</v>
      </c>
      <c r="E11" s="252">
        <f t="shared" si="0"/>
        <v>2378901</v>
      </c>
      <c r="G11" s="7"/>
      <c r="I11" s="7"/>
    </row>
    <row r="12" spans="1:9" x14ac:dyDescent="0.2">
      <c r="A12" s="283">
        <v>1115</v>
      </c>
      <c r="B12" s="283" t="s">
        <v>906</v>
      </c>
      <c r="C12" s="252">
        <v>65690866</v>
      </c>
      <c r="D12" s="252">
        <v>62430677</v>
      </c>
      <c r="E12" s="252">
        <f t="shared" si="0"/>
        <v>-3260189</v>
      </c>
      <c r="G12" s="7"/>
      <c r="I12" s="7"/>
    </row>
    <row r="13" spans="1:9" x14ac:dyDescent="0.2">
      <c r="A13" s="283">
        <v>1121</v>
      </c>
      <c r="B13" s="283" t="s">
        <v>907</v>
      </c>
      <c r="C13" s="252">
        <v>1737</v>
      </c>
      <c r="D13" s="252">
        <v>1847</v>
      </c>
      <c r="E13" s="252">
        <f t="shared" si="0"/>
        <v>110</v>
      </c>
      <c r="G13" s="7"/>
      <c r="I13" s="7"/>
    </row>
    <row r="14" spans="1:9" x14ac:dyDescent="0.2">
      <c r="A14" s="283">
        <v>1213</v>
      </c>
      <c r="B14" s="283" t="s">
        <v>908</v>
      </c>
      <c r="C14" s="252">
        <v>556694911</v>
      </c>
      <c r="D14" s="252">
        <v>567437706</v>
      </c>
      <c r="E14" s="252">
        <f t="shared" si="0"/>
        <v>10742795</v>
      </c>
      <c r="G14" s="7"/>
      <c r="I14" s="7"/>
    </row>
    <row r="15" spans="1:9" s="8" customFormat="1" x14ac:dyDescent="0.2">
      <c r="A15" s="251"/>
      <c r="B15" s="251" t="s">
        <v>371</v>
      </c>
      <c r="C15" s="250">
        <f>SUM(C8:C14)</f>
        <v>1440174419</v>
      </c>
      <c r="D15" s="250">
        <f>SUM(D8:D14)</f>
        <v>1356961249</v>
      </c>
      <c r="E15" s="250">
        <f>SUM(E8:E14)</f>
        <v>-83213170</v>
      </c>
    </row>
    <row r="16" spans="1:9" s="8" customFormat="1" x14ac:dyDescent="0.2">
      <c r="A16" s="345"/>
      <c r="B16" s="345"/>
      <c r="C16" s="359"/>
      <c r="D16" s="359"/>
      <c r="E16" s="359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F20" sqref="F20"/>
      <selection pane="bottomLeft" activeCell="F20" sqref="F20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5" width="17.6640625" style="36" customWidth="1"/>
    <col min="6" max="16384" width="11.44140625" style="6"/>
  </cols>
  <sheetData>
    <row r="2" spans="1:5" ht="15" customHeight="1" x14ac:dyDescent="0.2">
      <c r="A2" s="460" t="s">
        <v>143</v>
      </c>
      <c r="B2" s="461"/>
      <c r="C2" s="11"/>
      <c r="D2" s="11"/>
      <c r="E2" s="11"/>
    </row>
    <row r="3" spans="1:5" ht="10.8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opLeftCell="A2" zoomScaleNormal="100" zoomScaleSheetLayoutView="100" workbookViewId="0">
      <selection activeCell="A21" sqref="A21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37" customWidth="1"/>
    <col min="5" max="16384" width="11.44140625" style="89"/>
  </cols>
  <sheetData>
    <row r="1" spans="1:5" s="12" customFormat="1" x14ac:dyDescent="0.2">
      <c r="A1" s="21" t="s">
        <v>43</v>
      </c>
      <c r="B1" s="21"/>
      <c r="C1" s="374"/>
      <c r="D1" s="376"/>
    </row>
    <row r="2" spans="1:5" s="12" customFormat="1" x14ac:dyDescent="0.2">
      <c r="A2" s="21" t="s">
        <v>0</v>
      </c>
      <c r="B2" s="21"/>
      <c r="C2" s="374"/>
      <c r="D2" s="375"/>
    </row>
    <row r="3" spans="1:5" s="12" customFormat="1" x14ac:dyDescent="0.2">
      <c r="A3" s="21"/>
      <c r="B3" s="21"/>
      <c r="C3" s="374"/>
      <c r="D3" s="375"/>
    </row>
    <row r="4" spans="1:5" s="12" customFormat="1" x14ac:dyDescent="0.2">
      <c r="C4" s="374"/>
      <c r="D4" s="375"/>
    </row>
    <row r="5" spans="1:5" s="12" customFormat="1" ht="11.25" customHeight="1" x14ac:dyDescent="0.2">
      <c r="A5" s="480" t="s">
        <v>378</v>
      </c>
      <c r="B5" s="481"/>
      <c r="C5" s="374"/>
      <c r="D5" s="373" t="s">
        <v>376</v>
      </c>
    </row>
    <row r="6" spans="1:5" x14ac:dyDescent="0.2">
      <c r="A6" s="372"/>
      <c r="B6" s="372"/>
      <c r="C6" s="371"/>
      <c r="D6" s="370"/>
    </row>
    <row r="7" spans="1:5" ht="15" customHeight="1" x14ac:dyDescent="0.2">
      <c r="A7" s="228" t="s">
        <v>45</v>
      </c>
      <c r="B7" s="227" t="s">
        <v>46</v>
      </c>
      <c r="C7" s="289" t="s">
        <v>49</v>
      </c>
      <c r="D7" s="312" t="s">
        <v>375</v>
      </c>
    </row>
    <row r="8" spans="1:5" x14ac:dyDescent="0.2">
      <c r="A8" s="368">
        <v>1231058110</v>
      </c>
      <c r="B8" s="369" t="s">
        <v>595</v>
      </c>
      <c r="C8" s="367">
        <v>1425491</v>
      </c>
      <c r="D8" s="366"/>
      <c r="E8" s="7"/>
    </row>
    <row r="9" spans="1:5" x14ac:dyDescent="0.2">
      <c r="A9" s="368">
        <v>1232058210</v>
      </c>
      <c r="B9" s="369" t="s">
        <v>596</v>
      </c>
      <c r="C9" s="367">
        <v>0</v>
      </c>
      <c r="D9" s="366"/>
      <c r="E9" s="7"/>
    </row>
    <row r="10" spans="1:5" x14ac:dyDescent="0.2">
      <c r="A10" s="368">
        <v>1233058310</v>
      </c>
      <c r="B10" s="369" t="s">
        <v>597</v>
      </c>
      <c r="C10" s="367">
        <v>939945</v>
      </c>
      <c r="D10" s="366"/>
      <c r="E10" s="7"/>
    </row>
    <row r="11" spans="1:5" x14ac:dyDescent="0.2">
      <c r="A11" s="368">
        <v>1234758910</v>
      </c>
      <c r="B11" s="369" t="s">
        <v>598</v>
      </c>
      <c r="C11" s="367">
        <v>1400380</v>
      </c>
      <c r="D11" s="366"/>
      <c r="E11" s="7"/>
    </row>
    <row r="12" spans="1:5" x14ac:dyDescent="0.2">
      <c r="A12" s="368">
        <v>1236206221</v>
      </c>
      <c r="B12" s="369" t="s">
        <v>599</v>
      </c>
      <c r="C12" s="367">
        <v>-201226892</v>
      </c>
      <c r="D12" s="366"/>
      <c r="E12" s="7"/>
    </row>
    <row r="13" spans="1:5" x14ac:dyDescent="0.2">
      <c r="A13" s="368">
        <v>1236206271</v>
      </c>
      <c r="B13" s="369" t="s">
        <v>600</v>
      </c>
      <c r="C13" s="367">
        <v>-3502766</v>
      </c>
      <c r="D13" s="366"/>
      <c r="E13" s="7"/>
    </row>
    <row r="14" spans="1:5" x14ac:dyDescent="0.2">
      <c r="A14" s="368">
        <v>1236206291</v>
      </c>
      <c r="B14" s="369" t="s">
        <v>601</v>
      </c>
      <c r="C14" s="367">
        <v>-2349518</v>
      </c>
      <c r="D14" s="366"/>
      <c r="E14" s="7"/>
    </row>
    <row r="15" spans="1:5" x14ac:dyDescent="0.2">
      <c r="A15" s="368"/>
      <c r="B15" s="368"/>
      <c r="C15" s="367"/>
      <c r="D15" s="366"/>
      <c r="E15" s="7"/>
    </row>
    <row r="16" spans="1:5" x14ac:dyDescent="0.2">
      <c r="A16" s="365"/>
      <c r="B16" s="365" t="s">
        <v>317</v>
      </c>
      <c r="C16" s="364">
        <f>SUM(C8:C15)</f>
        <v>-203313360</v>
      </c>
      <c r="D16" s="363">
        <v>0</v>
      </c>
    </row>
    <row r="19" spans="1:5" x14ac:dyDescent="0.2">
      <c r="A19" s="480" t="s">
        <v>377</v>
      </c>
      <c r="B19" s="481"/>
      <c r="C19" s="374"/>
      <c r="D19" s="373" t="s">
        <v>376</v>
      </c>
    </row>
    <row r="20" spans="1:5" x14ac:dyDescent="0.2">
      <c r="A20" s="372"/>
      <c r="B20" s="372"/>
      <c r="C20" s="371"/>
      <c r="D20" s="370"/>
    </row>
    <row r="21" spans="1:5" x14ac:dyDescent="0.2">
      <c r="A21" s="228" t="s">
        <v>45</v>
      </c>
      <c r="B21" s="227" t="s">
        <v>46</v>
      </c>
      <c r="C21" s="289" t="s">
        <v>49</v>
      </c>
      <c r="D21" s="312" t="s">
        <v>375</v>
      </c>
    </row>
    <row r="22" spans="1:5" x14ac:dyDescent="0.2">
      <c r="A22" s="368">
        <v>1241151110</v>
      </c>
      <c r="B22" s="369" t="s">
        <v>602</v>
      </c>
      <c r="C22" s="367">
        <v>726128</v>
      </c>
      <c r="D22" s="366"/>
      <c r="E22" s="7"/>
    </row>
    <row r="23" spans="1:5" x14ac:dyDescent="0.2">
      <c r="A23" s="368">
        <v>1241151111</v>
      </c>
      <c r="B23" s="369" t="s">
        <v>603</v>
      </c>
      <c r="C23" s="367">
        <v>-6620735</v>
      </c>
      <c r="D23" s="366"/>
      <c r="E23" s="7"/>
    </row>
    <row r="24" spans="1:5" x14ac:dyDescent="0.2">
      <c r="A24" s="368">
        <v>1241251210</v>
      </c>
      <c r="B24" s="369" t="s">
        <v>604</v>
      </c>
      <c r="C24" s="367">
        <v>446</v>
      </c>
      <c r="D24" s="366"/>
      <c r="E24" s="7"/>
    </row>
    <row r="25" spans="1:5" x14ac:dyDescent="0.2">
      <c r="A25" s="368">
        <v>1241251211</v>
      </c>
      <c r="B25" s="369" t="s">
        <v>605</v>
      </c>
      <c r="C25" s="367">
        <v>-312767</v>
      </c>
      <c r="D25" s="366"/>
      <c r="E25" s="7"/>
    </row>
    <row r="26" spans="1:5" x14ac:dyDescent="0.2">
      <c r="A26" s="368">
        <v>1241351510</v>
      </c>
      <c r="B26" s="369" t="s">
        <v>606</v>
      </c>
      <c r="C26" s="367">
        <v>17096568</v>
      </c>
      <c r="D26" s="366"/>
      <c r="E26" s="7"/>
    </row>
    <row r="27" spans="1:5" x14ac:dyDescent="0.2">
      <c r="A27" s="368">
        <v>1241351511</v>
      </c>
      <c r="B27" s="369" t="s">
        <v>607</v>
      </c>
      <c r="C27" s="367">
        <v>-22739993</v>
      </c>
      <c r="D27" s="366"/>
      <c r="E27" s="7"/>
    </row>
    <row r="28" spans="1:5" x14ac:dyDescent="0.2">
      <c r="A28" s="368">
        <v>1241351521</v>
      </c>
      <c r="B28" s="369" t="s">
        <v>608</v>
      </c>
      <c r="C28" s="367">
        <v>-20908</v>
      </c>
      <c r="D28" s="366"/>
      <c r="E28" s="7"/>
    </row>
    <row r="29" spans="1:5" x14ac:dyDescent="0.2">
      <c r="A29" s="368">
        <v>1241951910</v>
      </c>
      <c r="B29" s="369" t="s">
        <v>609</v>
      </c>
      <c r="C29" s="367">
        <v>842555</v>
      </c>
      <c r="D29" s="366"/>
      <c r="E29" s="7"/>
    </row>
    <row r="30" spans="1:5" x14ac:dyDescent="0.2">
      <c r="A30" s="368">
        <v>1241951911</v>
      </c>
      <c r="B30" s="369" t="s">
        <v>609</v>
      </c>
      <c r="C30" s="367">
        <v>-3110042</v>
      </c>
      <c r="D30" s="366"/>
      <c r="E30" s="7"/>
    </row>
    <row r="31" spans="1:5" x14ac:dyDescent="0.2">
      <c r="A31" s="368">
        <v>1242152110</v>
      </c>
      <c r="B31" s="369" t="s">
        <v>610</v>
      </c>
      <c r="C31" s="367">
        <v>255676</v>
      </c>
      <c r="D31" s="366"/>
      <c r="E31" s="7"/>
    </row>
    <row r="32" spans="1:5" x14ac:dyDescent="0.2">
      <c r="A32" s="368">
        <v>1242152111</v>
      </c>
      <c r="B32" s="369" t="s">
        <v>610</v>
      </c>
      <c r="C32" s="367">
        <v>-4573122</v>
      </c>
      <c r="D32" s="366"/>
      <c r="E32" s="7"/>
    </row>
    <row r="33" spans="1:5" x14ac:dyDescent="0.2">
      <c r="A33" s="368">
        <v>1242252210</v>
      </c>
      <c r="B33" s="369" t="s">
        <v>611</v>
      </c>
      <c r="C33" s="367">
        <v>7401</v>
      </c>
      <c r="D33" s="366"/>
      <c r="E33" s="7"/>
    </row>
    <row r="34" spans="1:5" x14ac:dyDescent="0.2">
      <c r="A34" s="368">
        <v>1242252211</v>
      </c>
      <c r="B34" s="369" t="s">
        <v>611</v>
      </c>
      <c r="C34" s="367">
        <v>-470832</v>
      </c>
      <c r="D34" s="366"/>
      <c r="E34" s="7"/>
    </row>
    <row r="35" spans="1:5" x14ac:dyDescent="0.2">
      <c r="A35" s="368">
        <v>1242352310</v>
      </c>
      <c r="B35" s="369" t="s">
        <v>612</v>
      </c>
      <c r="C35" s="367">
        <v>1939054</v>
      </c>
      <c r="D35" s="366"/>
      <c r="E35" s="7"/>
    </row>
    <row r="36" spans="1:5" x14ac:dyDescent="0.2">
      <c r="A36" s="368">
        <v>1242352311</v>
      </c>
      <c r="B36" s="369" t="s">
        <v>613</v>
      </c>
      <c r="C36" s="367">
        <v>-849249</v>
      </c>
      <c r="D36" s="366"/>
      <c r="E36" s="7"/>
    </row>
    <row r="37" spans="1:5" x14ac:dyDescent="0.2">
      <c r="A37" s="368">
        <v>1242952910</v>
      </c>
      <c r="B37" s="369" t="s">
        <v>614</v>
      </c>
      <c r="C37" s="367">
        <v>48901</v>
      </c>
      <c r="D37" s="366"/>
      <c r="E37" s="7"/>
    </row>
    <row r="38" spans="1:5" x14ac:dyDescent="0.2">
      <c r="A38" s="368">
        <v>1242952911</v>
      </c>
      <c r="B38" s="369" t="s">
        <v>614</v>
      </c>
      <c r="C38" s="367">
        <v>-1529731</v>
      </c>
      <c r="D38" s="366"/>
      <c r="E38" s="7"/>
    </row>
    <row r="39" spans="1:5" x14ac:dyDescent="0.2">
      <c r="A39" s="368">
        <v>1243153110</v>
      </c>
      <c r="B39" s="369" t="s">
        <v>615</v>
      </c>
      <c r="C39" s="367">
        <v>294077</v>
      </c>
      <c r="D39" s="366"/>
      <c r="E39" s="7"/>
    </row>
    <row r="40" spans="1:5" x14ac:dyDescent="0.2">
      <c r="A40" s="368">
        <v>1243153111</v>
      </c>
      <c r="B40" s="369" t="s">
        <v>616</v>
      </c>
      <c r="C40" s="367">
        <v>-38966871</v>
      </c>
      <c r="D40" s="366"/>
      <c r="E40" s="7"/>
    </row>
    <row r="41" spans="1:5" x14ac:dyDescent="0.2">
      <c r="A41" s="368">
        <v>1243253210</v>
      </c>
      <c r="B41" s="369" t="s">
        <v>617</v>
      </c>
      <c r="C41" s="367">
        <v>35301</v>
      </c>
      <c r="D41" s="366"/>
      <c r="E41" s="7"/>
    </row>
    <row r="42" spans="1:5" x14ac:dyDescent="0.2">
      <c r="A42" s="368">
        <v>1243253211</v>
      </c>
      <c r="B42" s="369" t="s">
        <v>617</v>
      </c>
      <c r="C42" s="367">
        <v>-61540</v>
      </c>
      <c r="D42" s="366"/>
      <c r="E42" s="7"/>
    </row>
    <row r="43" spans="1:5" x14ac:dyDescent="0.2">
      <c r="A43" s="368">
        <v>1243253221</v>
      </c>
      <c r="B43" s="369" t="s">
        <v>919</v>
      </c>
      <c r="C43" s="367">
        <v>-139609</v>
      </c>
      <c r="D43" s="366"/>
      <c r="E43" s="7"/>
    </row>
    <row r="44" spans="1:5" x14ac:dyDescent="0.2">
      <c r="A44" s="368">
        <v>1244154110</v>
      </c>
      <c r="B44" s="369" t="s">
        <v>618</v>
      </c>
      <c r="C44" s="367">
        <v>0</v>
      </c>
      <c r="D44" s="366"/>
      <c r="E44" s="7"/>
    </row>
    <row r="45" spans="1:5" x14ac:dyDescent="0.2">
      <c r="A45" s="368">
        <v>1244154111</v>
      </c>
      <c r="B45" s="369" t="s">
        <v>618</v>
      </c>
      <c r="C45" s="367">
        <v>-11812662</v>
      </c>
      <c r="D45" s="366"/>
      <c r="E45" s="7"/>
    </row>
    <row r="46" spans="1:5" x14ac:dyDescent="0.2">
      <c r="A46" s="368">
        <v>1244154310</v>
      </c>
      <c r="B46" s="369" t="s">
        <v>619</v>
      </c>
      <c r="C46" s="367">
        <v>0</v>
      </c>
      <c r="D46" s="366"/>
      <c r="E46" s="7"/>
    </row>
    <row r="47" spans="1:5" x14ac:dyDescent="0.2">
      <c r="A47" s="368">
        <v>1244154311</v>
      </c>
      <c r="B47" s="369" t="s">
        <v>619</v>
      </c>
      <c r="C47" s="367">
        <v>-88419</v>
      </c>
      <c r="D47" s="366"/>
      <c r="E47" s="7"/>
    </row>
    <row r="48" spans="1:5" x14ac:dyDescent="0.2">
      <c r="A48" s="368">
        <v>1246156110</v>
      </c>
      <c r="B48" s="369" t="s">
        <v>620</v>
      </c>
      <c r="C48" s="367">
        <v>-1400380</v>
      </c>
      <c r="D48" s="366"/>
      <c r="E48" s="7"/>
    </row>
    <row r="49" spans="1:5" x14ac:dyDescent="0.2">
      <c r="A49" s="368">
        <v>1246156111</v>
      </c>
      <c r="B49" s="369" t="s">
        <v>620</v>
      </c>
      <c r="C49" s="367">
        <v>-32327</v>
      </c>
      <c r="D49" s="366"/>
      <c r="E49" s="7"/>
    </row>
    <row r="50" spans="1:5" x14ac:dyDescent="0.2">
      <c r="A50" s="368">
        <v>1246256210</v>
      </c>
      <c r="B50" s="369" t="s">
        <v>621</v>
      </c>
      <c r="C50" s="367">
        <v>0</v>
      </c>
      <c r="D50" s="366"/>
      <c r="E50" s="7"/>
    </row>
    <row r="51" spans="1:5" x14ac:dyDescent="0.2">
      <c r="A51" s="368">
        <v>1246256211</v>
      </c>
      <c r="B51" s="369" t="s">
        <v>621</v>
      </c>
      <c r="C51" s="367">
        <v>-923432</v>
      </c>
      <c r="D51" s="366"/>
      <c r="E51" s="7"/>
    </row>
    <row r="52" spans="1:5" x14ac:dyDescent="0.2">
      <c r="A52" s="368">
        <v>1246356310</v>
      </c>
      <c r="B52" s="369" t="s">
        <v>622</v>
      </c>
      <c r="C52" s="367">
        <v>12491</v>
      </c>
      <c r="D52" s="366"/>
      <c r="E52" s="7"/>
    </row>
    <row r="53" spans="1:5" x14ac:dyDescent="0.2">
      <c r="A53" s="368">
        <v>1246356311</v>
      </c>
      <c r="B53" s="369" t="s">
        <v>623</v>
      </c>
      <c r="C53" s="367">
        <v>-3358</v>
      </c>
      <c r="D53" s="366"/>
      <c r="E53" s="7"/>
    </row>
    <row r="54" spans="1:5" x14ac:dyDescent="0.2">
      <c r="A54" s="368">
        <v>1246456410</v>
      </c>
      <c r="B54" s="369" t="s">
        <v>624</v>
      </c>
      <c r="C54" s="367">
        <v>7</v>
      </c>
      <c r="D54" s="366"/>
      <c r="E54" s="7"/>
    </row>
    <row r="55" spans="1:5" x14ac:dyDescent="0.2">
      <c r="A55" s="368">
        <v>1246456411</v>
      </c>
      <c r="B55" s="369" t="s">
        <v>624</v>
      </c>
      <c r="C55" s="367">
        <v>-163834</v>
      </c>
      <c r="D55" s="366"/>
      <c r="E55" s="7"/>
    </row>
    <row r="56" spans="1:5" x14ac:dyDescent="0.2">
      <c r="A56" s="368">
        <v>1246556510</v>
      </c>
      <c r="B56" s="369" t="s">
        <v>625</v>
      </c>
      <c r="C56" s="367">
        <v>71137</v>
      </c>
      <c r="D56" s="366"/>
      <c r="E56" s="7"/>
    </row>
    <row r="57" spans="1:5" x14ac:dyDescent="0.2">
      <c r="A57" s="368">
        <v>1246556511</v>
      </c>
      <c r="B57" s="369" t="s">
        <v>625</v>
      </c>
      <c r="C57" s="367">
        <v>-5893898</v>
      </c>
      <c r="D57" s="366"/>
      <c r="E57" s="7"/>
    </row>
    <row r="58" spans="1:5" x14ac:dyDescent="0.2">
      <c r="A58" s="368">
        <v>1246656610</v>
      </c>
      <c r="B58" s="369" t="s">
        <v>626</v>
      </c>
      <c r="C58" s="367">
        <v>28172</v>
      </c>
      <c r="D58" s="366"/>
      <c r="E58" s="7"/>
    </row>
    <row r="59" spans="1:5" x14ac:dyDescent="0.2">
      <c r="A59" s="368">
        <v>1246656611</v>
      </c>
      <c r="B59" s="369" t="s">
        <v>626</v>
      </c>
      <c r="C59" s="367">
        <v>-178384</v>
      </c>
      <c r="D59" s="366"/>
      <c r="E59" s="7"/>
    </row>
    <row r="60" spans="1:5" x14ac:dyDescent="0.2">
      <c r="A60" s="368">
        <v>1246656630</v>
      </c>
      <c r="B60" s="369" t="s">
        <v>627</v>
      </c>
      <c r="C60" s="367">
        <v>327092</v>
      </c>
      <c r="D60" s="366"/>
      <c r="E60" s="7"/>
    </row>
    <row r="61" spans="1:5" x14ac:dyDescent="0.2">
      <c r="A61" s="368">
        <v>1246656631</v>
      </c>
      <c r="B61" s="369" t="s">
        <v>628</v>
      </c>
      <c r="C61" s="367">
        <v>-1282934</v>
      </c>
      <c r="D61" s="366"/>
      <c r="E61" s="7"/>
    </row>
    <row r="62" spans="1:5" x14ac:dyDescent="0.2">
      <c r="A62" s="368">
        <v>1246756710</v>
      </c>
      <c r="B62" s="369" t="s">
        <v>629</v>
      </c>
      <c r="C62" s="367">
        <v>0</v>
      </c>
      <c r="D62" s="366"/>
      <c r="E62" s="7"/>
    </row>
    <row r="63" spans="1:5" x14ac:dyDescent="0.2">
      <c r="A63" s="368">
        <v>1246756711</v>
      </c>
      <c r="B63" s="369" t="s">
        <v>630</v>
      </c>
      <c r="C63" s="367">
        <v>-208331</v>
      </c>
      <c r="D63" s="366"/>
      <c r="E63" s="7"/>
    </row>
    <row r="64" spans="1:5" x14ac:dyDescent="0.2">
      <c r="A64" s="368">
        <v>1246956910</v>
      </c>
      <c r="B64" s="369" t="s">
        <v>631</v>
      </c>
      <c r="C64" s="367">
        <v>-12601</v>
      </c>
      <c r="D64" s="366"/>
      <c r="E64" s="7"/>
    </row>
    <row r="65" spans="1:5" x14ac:dyDescent="0.2">
      <c r="A65" s="368">
        <v>1246956911</v>
      </c>
      <c r="B65" s="369" t="s">
        <v>631</v>
      </c>
      <c r="C65" s="367">
        <v>-2832180</v>
      </c>
      <c r="D65" s="366"/>
      <c r="E65" s="7"/>
    </row>
    <row r="66" spans="1:5" x14ac:dyDescent="0.2">
      <c r="A66" s="368">
        <v>1247151310</v>
      </c>
      <c r="B66" s="369" t="s">
        <v>632</v>
      </c>
      <c r="C66" s="367">
        <v>-1533859</v>
      </c>
      <c r="D66" s="366"/>
      <c r="E66" s="7"/>
    </row>
    <row r="67" spans="1:5" x14ac:dyDescent="0.2">
      <c r="A67" s="368">
        <v>1248757710</v>
      </c>
      <c r="B67" s="369" t="s">
        <v>633</v>
      </c>
      <c r="C67" s="367">
        <v>0</v>
      </c>
      <c r="D67" s="366"/>
      <c r="E67" s="7"/>
    </row>
    <row r="68" spans="1:5" x14ac:dyDescent="0.2">
      <c r="A68" s="368">
        <v>1248857810</v>
      </c>
      <c r="B68" s="369" t="s">
        <v>634</v>
      </c>
      <c r="C68" s="367">
        <v>-1800</v>
      </c>
      <c r="D68" s="366"/>
      <c r="E68" s="7"/>
    </row>
    <row r="69" spans="1:5" x14ac:dyDescent="0.2">
      <c r="A69" s="368">
        <v>1251159110</v>
      </c>
      <c r="B69" s="369" t="s">
        <v>657</v>
      </c>
      <c r="C69" s="367">
        <v>0</v>
      </c>
      <c r="D69" s="366"/>
      <c r="E69" s="7"/>
    </row>
    <row r="70" spans="1:5" x14ac:dyDescent="0.2">
      <c r="A70" s="368">
        <v>1251159111</v>
      </c>
      <c r="B70" s="369" t="s">
        <v>657</v>
      </c>
      <c r="C70" s="367">
        <v>-3489978</v>
      </c>
      <c r="D70" s="366"/>
      <c r="E70" s="7"/>
    </row>
    <row r="71" spans="1:5" x14ac:dyDescent="0.2">
      <c r="A71" s="368">
        <v>1252159211</v>
      </c>
      <c r="B71" s="369" t="s">
        <v>658</v>
      </c>
      <c r="C71" s="367">
        <v>-8260</v>
      </c>
      <c r="D71" s="366"/>
      <c r="E71" s="7"/>
    </row>
    <row r="72" spans="1:5" x14ac:dyDescent="0.2">
      <c r="A72" s="368">
        <v>1254159710</v>
      </c>
      <c r="B72" s="369" t="s">
        <v>659</v>
      </c>
      <c r="C72" s="367">
        <v>0</v>
      </c>
      <c r="D72" s="366"/>
      <c r="E72" s="7"/>
    </row>
    <row r="73" spans="1:5" x14ac:dyDescent="0.2">
      <c r="A73" s="368">
        <v>1254159711</v>
      </c>
      <c r="B73" s="369" t="s">
        <v>660</v>
      </c>
      <c r="C73" s="367">
        <v>-3840072</v>
      </c>
      <c r="D73" s="366"/>
      <c r="E73" s="7"/>
    </row>
    <row r="74" spans="1:5" x14ac:dyDescent="0.2">
      <c r="A74" s="368">
        <v>1259159911</v>
      </c>
      <c r="B74" s="369" t="s">
        <v>661</v>
      </c>
      <c r="C74" s="367">
        <v>-4990</v>
      </c>
      <c r="D74" s="366"/>
      <c r="E74" s="7"/>
    </row>
    <row r="75" spans="1:5" x14ac:dyDescent="0.2">
      <c r="A75" s="365"/>
      <c r="B75" s="365" t="s">
        <v>374</v>
      </c>
      <c r="C75" s="364">
        <f>+SUM(C22:C74)</f>
        <v>-91422092</v>
      </c>
      <c r="D75" s="363">
        <v>0</v>
      </c>
    </row>
  </sheetData>
  <mergeCells count="2">
    <mergeCell ref="A5:B5"/>
    <mergeCell ref="A19:B19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Importe (saldo final) de las adquisiciones de bienes muebles e inmuebles efectuadas en el periodo al que corresponde la cuenta pública presentada." sqref="C21"/>
    <dataValidation allowBlank="1" showInputMessage="1" showErrorMessage="1" prompt="Detallar el porcentaje de estas adquisiciones que fueron realizadas mediante subsidios de capital del sector central (subsidiados por la federación, estado o municipio)." sqref="D7 D21"/>
  </dataValidation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F20" sqref="F20"/>
      <selection pane="bottomLeft" activeCell="F20" sqref="F20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37" customWidth="1"/>
    <col min="5" max="16384" width="11.44140625" style="6"/>
  </cols>
  <sheetData>
    <row r="2" spans="1:4" ht="15" customHeight="1" x14ac:dyDescent="0.2">
      <c r="A2" s="460" t="s">
        <v>143</v>
      </c>
      <c r="B2" s="461"/>
      <c r="C2" s="4"/>
      <c r="D2" s="88"/>
    </row>
    <row r="3" spans="1:4" ht="10.8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" customHeight="1" x14ac:dyDescent="0.2">
      <c r="A6" s="462" t="s">
        <v>213</v>
      </c>
      <c r="B6" s="472"/>
      <c r="C6" s="472"/>
      <c r="D6" s="473"/>
    </row>
    <row r="7" spans="1:4" ht="27.9" customHeight="1" thickBot="1" x14ac:dyDescent="0.25">
      <c r="A7" s="482" t="s">
        <v>214</v>
      </c>
      <c r="B7" s="483"/>
      <c r="C7" s="483"/>
      <c r="D7" s="484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F13" sqref="F13"/>
    </sheetView>
  </sheetViews>
  <sheetFormatPr baseColWidth="10" defaultColWidth="11.44140625" defaultRowHeight="10.199999999999999" x14ac:dyDescent="0.2"/>
  <cols>
    <col min="1" max="1" width="11.6640625" style="60" customWidth="1"/>
    <col min="2" max="2" width="58.44140625" style="60" customWidth="1"/>
    <col min="3" max="3" width="17.6640625" style="36" customWidth="1"/>
    <col min="4" max="4" width="17.6640625" style="89" customWidth="1"/>
    <col min="5" max="16384" width="11.44140625" style="89"/>
  </cols>
  <sheetData>
    <row r="1" spans="1:4" s="12" customFormat="1" x14ac:dyDescent="0.2">
      <c r="A1" s="21" t="s">
        <v>43</v>
      </c>
      <c r="B1" s="21"/>
      <c r="C1" s="374"/>
    </row>
    <row r="2" spans="1:4" s="12" customFormat="1" x14ac:dyDescent="0.2">
      <c r="A2" s="21" t="s">
        <v>0</v>
      </c>
      <c r="B2" s="21"/>
      <c r="C2" s="374"/>
    </row>
    <row r="3" spans="1:4" s="12" customFormat="1" x14ac:dyDescent="0.2">
      <c r="A3" s="21"/>
      <c r="B3" s="21"/>
      <c r="C3" s="374"/>
    </row>
    <row r="4" spans="1:4" s="12" customFormat="1" x14ac:dyDescent="0.2">
      <c r="A4" s="21"/>
      <c r="B4" s="21"/>
      <c r="C4" s="374"/>
    </row>
    <row r="5" spans="1:4" s="12" customFormat="1" x14ac:dyDescent="0.2">
      <c r="C5" s="374"/>
    </row>
    <row r="6" spans="1:4" s="12" customFormat="1" ht="11.25" customHeight="1" x14ac:dyDescent="0.2">
      <c r="A6" s="480" t="s">
        <v>227</v>
      </c>
      <c r="B6" s="481"/>
      <c r="C6" s="374"/>
      <c r="D6" s="389" t="s">
        <v>412</v>
      </c>
    </row>
    <row r="7" spans="1:4" x14ac:dyDescent="0.2">
      <c r="A7" s="372"/>
      <c r="B7" s="372"/>
      <c r="C7" s="371"/>
    </row>
    <row r="8" spans="1:4" ht="15" customHeight="1" x14ac:dyDescent="0.2">
      <c r="A8" s="228" t="s">
        <v>45</v>
      </c>
      <c r="B8" s="388" t="s">
        <v>46</v>
      </c>
      <c r="C8" s="289" t="s">
        <v>47</v>
      </c>
      <c r="D8" s="289" t="s">
        <v>48</v>
      </c>
    </row>
    <row r="9" spans="1:4" x14ac:dyDescent="0.2">
      <c r="A9" s="385">
        <v>5500</v>
      </c>
      <c r="B9" s="387" t="s">
        <v>411</v>
      </c>
      <c r="C9" s="381">
        <v>0</v>
      </c>
      <c r="D9" s="380">
        <f>+D10+D22</f>
        <v>300891619.69000006</v>
      </c>
    </row>
    <row r="10" spans="1:4" x14ac:dyDescent="0.2">
      <c r="A10" s="383">
        <v>5510</v>
      </c>
      <c r="B10" s="386" t="s">
        <v>410</v>
      </c>
      <c r="C10" s="381">
        <v>0</v>
      </c>
      <c r="D10" s="380">
        <f>+SUM(D11:D18)</f>
        <v>300704369.47000003</v>
      </c>
    </row>
    <row r="11" spans="1:4" x14ac:dyDescent="0.2">
      <c r="A11" s="383">
        <v>5511</v>
      </c>
      <c r="B11" s="386" t="s">
        <v>409</v>
      </c>
      <c r="C11" s="381">
        <v>0</v>
      </c>
      <c r="D11" s="380">
        <v>0</v>
      </c>
    </row>
    <row r="12" spans="1:4" x14ac:dyDescent="0.2">
      <c r="A12" s="383">
        <v>5512</v>
      </c>
      <c r="B12" s="386" t="s">
        <v>408</v>
      </c>
      <c r="C12" s="381">
        <v>0</v>
      </c>
      <c r="D12" s="380">
        <v>0</v>
      </c>
    </row>
    <row r="13" spans="1:4" x14ac:dyDescent="0.2">
      <c r="A13" s="383">
        <v>5513</v>
      </c>
      <c r="B13" s="386" t="s">
        <v>407</v>
      </c>
      <c r="C13" s="381">
        <v>0</v>
      </c>
      <c r="D13" s="380">
        <v>91431237.060000002</v>
      </c>
    </row>
    <row r="14" spans="1:4" x14ac:dyDescent="0.2">
      <c r="A14" s="383">
        <v>5514</v>
      </c>
      <c r="B14" s="386" t="s">
        <v>406</v>
      </c>
      <c r="C14" s="381">
        <v>0</v>
      </c>
      <c r="D14" s="380">
        <v>0</v>
      </c>
    </row>
    <row r="15" spans="1:4" x14ac:dyDescent="0.2">
      <c r="A15" s="383">
        <v>5515</v>
      </c>
      <c r="B15" s="386" t="s">
        <v>405</v>
      </c>
      <c r="C15" s="381">
        <v>0</v>
      </c>
      <c r="D15" s="380">
        <v>206764428.08000001</v>
      </c>
    </row>
    <row r="16" spans="1:4" x14ac:dyDescent="0.2">
      <c r="A16" s="383">
        <v>5516</v>
      </c>
      <c r="B16" s="386" t="s">
        <v>404</v>
      </c>
      <c r="C16" s="381">
        <v>0</v>
      </c>
      <c r="D16" s="380">
        <v>26228</v>
      </c>
    </row>
    <row r="17" spans="1:4" x14ac:dyDescent="0.2">
      <c r="A17" s="383">
        <v>5517</v>
      </c>
      <c r="B17" s="386" t="s">
        <v>403</v>
      </c>
      <c r="C17" s="381">
        <v>0</v>
      </c>
      <c r="D17" s="380">
        <v>13215.16</v>
      </c>
    </row>
    <row r="18" spans="1:4" x14ac:dyDescent="0.2">
      <c r="A18" s="383">
        <v>5518</v>
      </c>
      <c r="B18" s="386" t="s">
        <v>402</v>
      </c>
      <c r="C18" s="381">
        <v>0</v>
      </c>
      <c r="D18" s="380">
        <v>2469261.17</v>
      </c>
    </row>
    <row r="19" spans="1:4" x14ac:dyDescent="0.2">
      <c r="A19" s="383">
        <v>5520</v>
      </c>
      <c r="B19" s="386" t="s">
        <v>401</v>
      </c>
      <c r="C19" s="381">
        <v>0</v>
      </c>
      <c r="D19" s="380">
        <v>0</v>
      </c>
    </row>
    <row r="20" spans="1:4" x14ac:dyDescent="0.2">
      <c r="A20" s="383">
        <v>5521</v>
      </c>
      <c r="B20" s="386" t="s">
        <v>400</v>
      </c>
      <c r="C20" s="381">
        <v>0</v>
      </c>
      <c r="D20" s="380">
        <v>0</v>
      </c>
    </row>
    <row r="21" spans="1:4" x14ac:dyDescent="0.2">
      <c r="A21" s="383">
        <v>5522</v>
      </c>
      <c r="B21" s="386" t="s">
        <v>399</v>
      </c>
      <c r="C21" s="381">
        <v>0</v>
      </c>
      <c r="D21" s="380">
        <v>0</v>
      </c>
    </row>
    <row r="22" spans="1:4" x14ac:dyDescent="0.2">
      <c r="A22" s="383">
        <v>5530</v>
      </c>
      <c r="B22" s="386" t="s">
        <v>398</v>
      </c>
      <c r="C22" s="381">
        <v>0</v>
      </c>
      <c r="D22" s="380">
        <f>+SUM(D23:D27)</f>
        <v>187250.22</v>
      </c>
    </row>
    <row r="23" spans="1:4" x14ac:dyDescent="0.2">
      <c r="A23" s="383">
        <v>5531</v>
      </c>
      <c r="B23" s="386" t="s">
        <v>397</v>
      </c>
      <c r="C23" s="381">
        <v>0</v>
      </c>
      <c r="D23" s="380">
        <v>0</v>
      </c>
    </row>
    <row r="24" spans="1:4" x14ac:dyDescent="0.2">
      <c r="A24" s="383">
        <v>5532</v>
      </c>
      <c r="B24" s="386" t="s">
        <v>396</v>
      </c>
      <c r="C24" s="381">
        <v>0</v>
      </c>
      <c r="D24" s="380">
        <v>0</v>
      </c>
    </row>
    <row r="25" spans="1:4" x14ac:dyDescent="0.2">
      <c r="A25" s="383">
        <v>5533</v>
      </c>
      <c r="B25" s="386" t="s">
        <v>395</v>
      </c>
      <c r="C25" s="381">
        <v>0</v>
      </c>
      <c r="D25" s="380">
        <v>0</v>
      </c>
    </row>
    <row r="26" spans="1:4" ht="20.399999999999999" x14ac:dyDescent="0.2">
      <c r="A26" s="383">
        <v>5534</v>
      </c>
      <c r="B26" s="386" t="s">
        <v>394</v>
      </c>
      <c r="C26" s="381">
        <v>0</v>
      </c>
      <c r="D26" s="380">
        <v>0</v>
      </c>
    </row>
    <row r="27" spans="1:4" x14ac:dyDescent="0.2">
      <c r="A27" s="383">
        <v>5535</v>
      </c>
      <c r="B27" s="386" t="s">
        <v>393</v>
      </c>
      <c r="C27" s="381">
        <v>0</v>
      </c>
      <c r="D27" s="380">
        <v>187250.22</v>
      </c>
    </row>
    <row r="28" spans="1:4" x14ac:dyDescent="0.2">
      <c r="A28" s="383">
        <v>5540</v>
      </c>
      <c r="B28" s="386" t="s">
        <v>392</v>
      </c>
      <c r="C28" s="381">
        <v>0</v>
      </c>
      <c r="D28" s="380">
        <v>0</v>
      </c>
    </row>
    <row r="29" spans="1:4" x14ac:dyDescent="0.2">
      <c r="A29" s="383">
        <v>5541</v>
      </c>
      <c r="B29" s="386" t="s">
        <v>392</v>
      </c>
      <c r="C29" s="381">
        <v>0</v>
      </c>
      <c r="D29" s="380">
        <v>0</v>
      </c>
    </row>
    <row r="30" spans="1:4" x14ac:dyDescent="0.2">
      <c r="A30" s="383">
        <v>5550</v>
      </c>
      <c r="B30" s="382" t="s">
        <v>391</v>
      </c>
      <c r="C30" s="381">
        <v>0</v>
      </c>
      <c r="D30" s="380">
        <v>0</v>
      </c>
    </row>
    <row r="31" spans="1:4" x14ac:dyDescent="0.2">
      <c r="A31" s="383">
        <v>5551</v>
      </c>
      <c r="B31" s="382" t="s">
        <v>391</v>
      </c>
      <c r="C31" s="381">
        <v>0</v>
      </c>
      <c r="D31" s="380">
        <v>0</v>
      </c>
    </row>
    <row r="32" spans="1:4" x14ac:dyDescent="0.2">
      <c r="A32" s="383">
        <v>5590</v>
      </c>
      <c r="B32" s="382" t="s">
        <v>390</v>
      </c>
      <c r="C32" s="381">
        <v>0</v>
      </c>
      <c r="D32" s="380">
        <v>0</v>
      </c>
    </row>
    <row r="33" spans="1:4" x14ac:dyDescent="0.2">
      <c r="A33" s="383">
        <v>5591</v>
      </c>
      <c r="B33" s="382" t="s">
        <v>389</v>
      </c>
      <c r="C33" s="381">
        <v>0</v>
      </c>
      <c r="D33" s="380">
        <v>0</v>
      </c>
    </row>
    <row r="34" spans="1:4" x14ac:dyDescent="0.2">
      <c r="A34" s="383">
        <v>5592</v>
      </c>
      <c r="B34" s="382" t="s">
        <v>388</v>
      </c>
      <c r="C34" s="381">
        <v>0</v>
      </c>
      <c r="D34" s="380">
        <v>0</v>
      </c>
    </row>
    <row r="35" spans="1:4" x14ac:dyDescent="0.2">
      <c r="A35" s="383">
        <v>5593</v>
      </c>
      <c r="B35" s="382" t="s">
        <v>387</v>
      </c>
      <c r="C35" s="381">
        <v>0</v>
      </c>
      <c r="D35" s="380">
        <v>0</v>
      </c>
    </row>
    <row r="36" spans="1:4" x14ac:dyDescent="0.2">
      <c r="A36" s="383">
        <v>5594</v>
      </c>
      <c r="B36" s="382" t="s">
        <v>386</v>
      </c>
      <c r="C36" s="381">
        <v>0</v>
      </c>
      <c r="D36" s="380">
        <v>0</v>
      </c>
    </row>
    <row r="37" spans="1:4" x14ac:dyDescent="0.2">
      <c r="A37" s="383">
        <v>5595</v>
      </c>
      <c r="B37" s="382" t="s">
        <v>385</v>
      </c>
      <c r="C37" s="381">
        <v>0</v>
      </c>
      <c r="D37" s="380">
        <v>0</v>
      </c>
    </row>
    <row r="38" spans="1:4" x14ac:dyDescent="0.2">
      <c r="A38" s="383">
        <v>5596</v>
      </c>
      <c r="B38" s="382" t="s">
        <v>384</v>
      </c>
      <c r="C38" s="381">
        <v>0</v>
      </c>
      <c r="D38" s="380">
        <v>0</v>
      </c>
    </row>
    <row r="39" spans="1:4" x14ac:dyDescent="0.2">
      <c r="A39" s="383">
        <v>5597</v>
      </c>
      <c r="B39" s="382" t="s">
        <v>383</v>
      </c>
      <c r="C39" s="381">
        <v>0</v>
      </c>
      <c r="D39" s="380">
        <v>0</v>
      </c>
    </row>
    <row r="40" spans="1:4" x14ac:dyDescent="0.2">
      <c r="A40" s="383">
        <v>5599</v>
      </c>
      <c r="B40" s="382" t="s">
        <v>382</v>
      </c>
      <c r="C40" s="381">
        <v>0</v>
      </c>
      <c r="D40" s="380">
        <v>0</v>
      </c>
    </row>
    <row r="41" spans="1:4" x14ac:dyDescent="0.2">
      <c r="A41" s="385">
        <v>5600</v>
      </c>
      <c r="B41" s="384" t="s">
        <v>381</v>
      </c>
      <c r="C41" s="381">
        <v>0</v>
      </c>
      <c r="D41" s="380">
        <v>0</v>
      </c>
    </row>
    <row r="42" spans="1:4" x14ac:dyDescent="0.2">
      <c r="A42" s="383">
        <v>5610</v>
      </c>
      <c r="B42" s="382" t="s">
        <v>380</v>
      </c>
      <c r="C42" s="381">
        <v>0</v>
      </c>
      <c r="D42" s="380">
        <v>0</v>
      </c>
    </row>
    <row r="43" spans="1:4" x14ac:dyDescent="0.2">
      <c r="A43" s="379">
        <v>5611</v>
      </c>
      <c r="B43" s="378" t="s">
        <v>379</v>
      </c>
      <c r="C43" s="381">
        <v>0</v>
      </c>
      <c r="D43" s="377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9" sqref="C9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89" customWidth="1"/>
    <col min="4" max="16384" width="11.441406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09" t="s">
        <v>135</v>
      </c>
      <c r="B5" s="408"/>
      <c r="C5" s="407" t="s">
        <v>141</v>
      </c>
    </row>
    <row r="6" spans="1:3" x14ac:dyDescent="0.2">
      <c r="A6" s="406"/>
      <c r="B6" s="406"/>
      <c r="C6" s="405"/>
    </row>
    <row r="7" spans="1:3" ht="15" customHeight="1" x14ac:dyDescent="0.2">
      <c r="A7" s="228" t="s">
        <v>45</v>
      </c>
      <c r="B7" s="404" t="s">
        <v>46</v>
      </c>
      <c r="C7" s="388" t="s">
        <v>265</v>
      </c>
    </row>
    <row r="8" spans="1:3" x14ac:dyDescent="0.2">
      <c r="A8" s="401">
        <v>900001</v>
      </c>
      <c r="B8" s="403" t="s">
        <v>426</v>
      </c>
      <c r="C8" s="399">
        <v>3169737403</v>
      </c>
    </row>
    <row r="9" spans="1:3" x14ac:dyDescent="0.2">
      <c r="A9" s="401">
        <v>900002</v>
      </c>
      <c r="B9" s="400" t="s">
        <v>425</v>
      </c>
      <c r="C9" s="399">
        <f>SUM(C10:C14)</f>
        <v>-526449.27</v>
      </c>
    </row>
    <row r="10" spans="1:3" x14ac:dyDescent="0.2">
      <c r="A10" s="402">
        <v>4320</v>
      </c>
      <c r="B10" s="396" t="s">
        <v>424</v>
      </c>
      <c r="C10" s="393"/>
    </row>
    <row r="11" spans="1:3" ht="20.399999999999999" x14ac:dyDescent="0.2">
      <c r="A11" s="402">
        <v>4330</v>
      </c>
      <c r="B11" s="396" t="s">
        <v>423</v>
      </c>
      <c r="C11" s="393"/>
    </row>
    <row r="12" spans="1:3" x14ac:dyDescent="0.2">
      <c r="A12" s="402">
        <v>4340</v>
      </c>
      <c r="B12" s="396" t="s">
        <v>422</v>
      </c>
      <c r="C12" s="393"/>
    </row>
    <row r="13" spans="1:3" x14ac:dyDescent="0.2">
      <c r="A13" s="402">
        <v>4399</v>
      </c>
      <c r="B13" s="396" t="s">
        <v>421</v>
      </c>
      <c r="C13" s="393"/>
    </row>
    <row r="14" spans="1:3" x14ac:dyDescent="0.2">
      <c r="A14" s="395">
        <v>4400</v>
      </c>
      <c r="B14" s="396" t="s">
        <v>420</v>
      </c>
      <c r="C14" s="393">
        <v>-526449.27</v>
      </c>
    </row>
    <row r="15" spans="1:3" x14ac:dyDescent="0.2">
      <c r="A15" s="401">
        <v>900003</v>
      </c>
      <c r="B15" s="400" t="s">
        <v>419</v>
      </c>
      <c r="C15" s="399">
        <f>SUM(C16:C19)</f>
        <v>0</v>
      </c>
    </row>
    <row r="16" spans="1:3" x14ac:dyDescent="0.2">
      <c r="A16" s="398">
        <v>52</v>
      </c>
      <c r="B16" s="396" t="s">
        <v>418</v>
      </c>
      <c r="C16" s="393"/>
    </row>
    <row r="17" spans="1:3" x14ac:dyDescent="0.2">
      <c r="A17" s="398">
        <v>62</v>
      </c>
      <c r="B17" s="396" t="s">
        <v>417</v>
      </c>
      <c r="C17" s="393"/>
    </row>
    <row r="18" spans="1:3" x14ac:dyDescent="0.2">
      <c r="A18" s="397" t="s">
        <v>416</v>
      </c>
      <c r="B18" s="396" t="s">
        <v>415</v>
      </c>
      <c r="C18" s="393"/>
    </row>
    <row r="19" spans="1:3" x14ac:dyDescent="0.2">
      <c r="A19" s="395">
        <v>4500</v>
      </c>
      <c r="B19" s="394" t="s">
        <v>414</v>
      </c>
      <c r="C19" s="393"/>
    </row>
    <row r="20" spans="1:3" x14ac:dyDescent="0.2">
      <c r="A20" s="392">
        <v>900004</v>
      </c>
      <c r="B20" s="391" t="s">
        <v>413</v>
      </c>
      <c r="C20" s="390"/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F20" sqref="F20"/>
      <selection pane="bottomLeft" activeCell="F20" sqref="F20"/>
    </sheetView>
  </sheetViews>
  <sheetFormatPr baseColWidth="10" defaultColWidth="11.44140625" defaultRowHeight="10.199999999999999" x14ac:dyDescent="0.2"/>
  <cols>
    <col min="1" max="1" width="20.6640625" style="65" customWidth="1"/>
    <col min="2" max="2" width="55.6640625" style="65" customWidth="1"/>
    <col min="3" max="3" width="17.6640625" style="65" customWidth="1"/>
    <col min="4" max="16384" width="11.44140625" style="65"/>
  </cols>
  <sheetData>
    <row r="2" spans="1:4" ht="15" customHeight="1" x14ac:dyDescent="0.2">
      <c r="A2" s="460" t="s">
        <v>143</v>
      </c>
      <c r="B2" s="461"/>
      <c r="C2" s="4"/>
      <c r="D2" s="88"/>
    </row>
    <row r="3" spans="1:4" ht="10.8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485" t="s">
        <v>216</v>
      </c>
      <c r="B7" s="486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35" sqref="C3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16384" width="11.441406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09" t="s">
        <v>136</v>
      </c>
      <c r="B5" s="408"/>
      <c r="C5" s="420" t="s">
        <v>142</v>
      </c>
    </row>
    <row r="6" spans="1:3" ht="11.25" customHeight="1" x14ac:dyDescent="0.2">
      <c r="A6" s="406"/>
      <c r="B6" s="405"/>
      <c r="C6" s="419"/>
    </row>
    <row r="7" spans="1:3" ht="15" customHeight="1" x14ac:dyDescent="0.2">
      <c r="A7" s="228" t="s">
        <v>45</v>
      </c>
      <c r="B7" s="404" t="s">
        <v>46</v>
      </c>
      <c r="C7" s="388" t="s">
        <v>265</v>
      </c>
    </row>
    <row r="8" spans="1:3" x14ac:dyDescent="0.2">
      <c r="A8" s="418">
        <v>900001</v>
      </c>
      <c r="B8" s="417" t="s">
        <v>449</v>
      </c>
      <c r="C8" s="416">
        <v>3222395611.0799956</v>
      </c>
    </row>
    <row r="9" spans="1:3" x14ac:dyDescent="0.2">
      <c r="A9" s="418">
        <v>900002</v>
      </c>
      <c r="B9" s="417" t="s">
        <v>448</v>
      </c>
      <c r="C9" s="416">
        <v>318574213.36000001</v>
      </c>
    </row>
    <row r="10" spans="1:3" x14ac:dyDescent="0.2">
      <c r="A10" s="402">
        <v>5100</v>
      </c>
      <c r="B10" s="415" t="s">
        <v>447</v>
      </c>
      <c r="C10" s="413">
        <v>34345690.800000004</v>
      </c>
    </row>
    <row r="11" spans="1:3" x14ac:dyDescent="0.2">
      <c r="A11" s="402">
        <v>5200</v>
      </c>
      <c r="B11" s="415" t="s">
        <v>446</v>
      </c>
      <c r="C11" s="413">
        <v>7433974.209999999</v>
      </c>
    </row>
    <row r="12" spans="1:3" x14ac:dyDescent="0.2">
      <c r="A12" s="402">
        <v>5300</v>
      </c>
      <c r="B12" s="415" t="s">
        <v>445</v>
      </c>
      <c r="C12" s="413">
        <v>39141651.979999997</v>
      </c>
    </row>
    <row r="13" spans="1:3" x14ac:dyDescent="0.2">
      <c r="A13" s="402">
        <v>5400</v>
      </c>
      <c r="B13" s="415" t="s">
        <v>444</v>
      </c>
      <c r="C13" s="413">
        <v>11901081.219999999</v>
      </c>
    </row>
    <row r="14" spans="1:3" x14ac:dyDescent="0.2">
      <c r="A14" s="402">
        <v>5500</v>
      </c>
      <c r="B14" s="415" t="s">
        <v>443</v>
      </c>
      <c r="C14" s="413">
        <v>0</v>
      </c>
    </row>
    <row r="15" spans="1:3" x14ac:dyDescent="0.2">
      <c r="A15" s="402">
        <v>5600</v>
      </c>
      <c r="B15" s="415" t="s">
        <v>442</v>
      </c>
      <c r="C15" s="413">
        <v>11495502.730000002</v>
      </c>
    </row>
    <row r="16" spans="1:3" x14ac:dyDescent="0.2">
      <c r="A16" s="402">
        <v>5700</v>
      </c>
      <c r="B16" s="415" t="s">
        <v>441</v>
      </c>
      <c r="C16" s="413">
        <v>6800</v>
      </c>
    </row>
    <row r="17" spans="1:3" x14ac:dyDescent="0.2">
      <c r="A17" s="402" t="s">
        <v>440</v>
      </c>
      <c r="B17" s="415" t="s">
        <v>439</v>
      </c>
      <c r="C17" s="413">
        <v>0</v>
      </c>
    </row>
    <row r="18" spans="1:3" x14ac:dyDescent="0.2">
      <c r="A18" s="402">
        <v>5900</v>
      </c>
      <c r="B18" s="415" t="s">
        <v>438</v>
      </c>
      <c r="C18" s="413">
        <v>7356515.6099999994</v>
      </c>
    </row>
    <row r="19" spans="1:3" x14ac:dyDescent="0.2">
      <c r="A19" s="398">
        <v>6200</v>
      </c>
      <c r="B19" s="415" t="s">
        <v>437</v>
      </c>
      <c r="C19" s="413">
        <v>206892996.80999997</v>
      </c>
    </row>
    <row r="20" spans="1:3" x14ac:dyDescent="0.2">
      <c r="A20" s="398">
        <v>7200</v>
      </c>
      <c r="B20" s="415" t="s">
        <v>436</v>
      </c>
      <c r="C20" s="413">
        <v>0</v>
      </c>
    </row>
    <row r="21" spans="1:3" x14ac:dyDescent="0.2">
      <c r="A21" s="398">
        <v>7300</v>
      </c>
      <c r="B21" s="415" t="s">
        <v>435</v>
      </c>
      <c r="C21" s="413">
        <v>0</v>
      </c>
    </row>
    <row r="22" spans="1:3" x14ac:dyDescent="0.2">
      <c r="A22" s="398">
        <v>7500</v>
      </c>
      <c r="B22" s="415" t="s">
        <v>434</v>
      </c>
      <c r="C22" s="413">
        <v>0</v>
      </c>
    </row>
    <row r="23" spans="1:3" x14ac:dyDescent="0.2">
      <c r="A23" s="398">
        <v>7900</v>
      </c>
      <c r="B23" s="415" t="s">
        <v>433</v>
      </c>
      <c r="C23" s="413">
        <v>0</v>
      </c>
    </row>
    <row r="24" spans="1:3" x14ac:dyDescent="0.2">
      <c r="A24" s="398">
        <v>9100</v>
      </c>
      <c r="B24" s="415" t="s">
        <v>432</v>
      </c>
      <c r="C24" s="413">
        <v>0</v>
      </c>
    </row>
    <row r="25" spans="1:3" x14ac:dyDescent="0.2">
      <c r="A25" s="398">
        <v>9900</v>
      </c>
      <c r="B25" s="415" t="s">
        <v>431</v>
      </c>
      <c r="C25" s="413">
        <v>0</v>
      </c>
    </row>
    <row r="26" spans="1:3" x14ac:dyDescent="0.2">
      <c r="A26" s="398">
        <v>7400</v>
      </c>
      <c r="B26" s="414" t="s">
        <v>430</v>
      </c>
      <c r="C26" s="413">
        <v>0</v>
      </c>
    </row>
    <row r="27" spans="1:3" x14ac:dyDescent="0.2">
      <c r="A27" s="418">
        <v>900003</v>
      </c>
      <c r="B27" s="417" t="s">
        <v>429</v>
      </c>
      <c r="C27" s="416">
        <v>300955430.53000003</v>
      </c>
    </row>
    <row r="28" spans="1:3" ht="20.399999999999999" x14ac:dyDescent="0.2">
      <c r="A28" s="402">
        <v>5510</v>
      </c>
      <c r="B28" s="415" t="s">
        <v>410</v>
      </c>
      <c r="C28" s="413">
        <v>300768180.63000005</v>
      </c>
    </row>
    <row r="29" spans="1:3" x14ac:dyDescent="0.2">
      <c r="A29" s="402">
        <v>5520</v>
      </c>
      <c r="B29" s="415" t="s">
        <v>401</v>
      </c>
      <c r="C29" s="413">
        <v>0</v>
      </c>
    </row>
    <row r="30" spans="1:3" x14ac:dyDescent="0.2">
      <c r="A30" s="402">
        <v>5530</v>
      </c>
      <c r="B30" s="415" t="s">
        <v>398</v>
      </c>
      <c r="C30" s="413">
        <v>187249.9</v>
      </c>
    </row>
    <row r="31" spans="1:3" ht="20.399999999999999" x14ac:dyDescent="0.2">
      <c r="A31" s="402">
        <v>5540</v>
      </c>
      <c r="B31" s="415" t="s">
        <v>392</v>
      </c>
      <c r="C31" s="413">
        <v>0</v>
      </c>
    </row>
    <row r="32" spans="1:3" x14ac:dyDescent="0.2">
      <c r="A32" s="402">
        <v>5550</v>
      </c>
      <c r="B32" s="415" t="s">
        <v>391</v>
      </c>
      <c r="C32" s="413">
        <v>0</v>
      </c>
    </row>
    <row r="33" spans="1:3" x14ac:dyDescent="0.2">
      <c r="A33" s="402">
        <v>5590</v>
      </c>
      <c r="B33" s="415" t="s">
        <v>390</v>
      </c>
      <c r="C33" s="413">
        <v>0</v>
      </c>
    </row>
    <row r="34" spans="1:3" x14ac:dyDescent="0.2">
      <c r="A34" s="402">
        <v>5600</v>
      </c>
      <c r="B34" s="414" t="s">
        <v>428</v>
      </c>
      <c r="C34" s="413">
        <v>0</v>
      </c>
    </row>
    <row r="35" spans="1:3" x14ac:dyDescent="0.2">
      <c r="A35" s="412">
        <v>900004</v>
      </c>
      <c r="B35" s="411" t="s">
        <v>427</v>
      </c>
      <c r="C35" s="410">
        <v>3204776828.2499957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4140625" defaultRowHeight="10.199999999999999" x14ac:dyDescent="0.2"/>
  <cols>
    <col min="1" max="1" width="20.6640625" style="65" customWidth="1"/>
    <col min="2" max="2" width="55.6640625" style="65" customWidth="1"/>
    <col min="3" max="3" width="17.6640625" style="7" customWidth="1"/>
    <col min="4" max="16384" width="11.44140625" style="65"/>
  </cols>
  <sheetData>
    <row r="2" spans="1:4" ht="15" customHeight="1" x14ac:dyDescent="0.2">
      <c r="A2" s="460" t="s">
        <v>143</v>
      </c>
      <c r="B2" s="461"/>
      <c r="C2" s="4"/>
    </row>
    <row r="3" spans="1:4" ht="10.8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485" t="s">
        <v>221</v>
      </c>
      <c r="B7" s="486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8" sqref="A8:H8"/>
      <selection pane="bottomLeft" activeCell="A8" sqref="A8:H8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6" width="17.6640625" style="7" customWidth="1"/>
    <col min="7" max="8" width="11.44140625" style="89" customWidth="1"/>
    <col min="9" max="16384" width="11.44140625" style="89"/>
  </cols>
  <sheetData>
    <row r="2" spans="1:5" ht="15" customHeight="1" x14ac:dyDescent="0.2">
      <c r="A2" s="460" t="s">
        <v>143</v>
      </c>
      <c r="B2" s="461"/>
      <c r="C2" s="89"/>
      <c r="D2" s="89"/>
      <c r="E2" s="89"/>
    </row>
    <row r="3" spans="1:5" ht="10.8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Normal="100" zoomScaleSheetLayoutView="100" workbookViewId="0">
      <selection activeCell="D10" sqref="D10"/>
    </sheetView>
  </sheetViews>
  <sheetFormatPr baseColWidth="10" defaultColWidth="11.44140625" defaultRowHeight="10.199999999999999" x14ac:dyDescent="0.2"/>
  <cols>
    <col min="1" max="1" width="13" style="89" customWidth="1"/>
    <col min="2" max="2" width="53.5546875" style="89" customWidth="1"/>
    <col min="3" max="3" width="18.6640625" style="89" bestFit="1" customWidth="1"/>
    <col min="4" max="4" width="17" style="89" bestFit="1" customWidth="1"/>
    <col min="5" max="5" width="9.109375" style="89" bestFit="1" customWidth="1"/>
    <col min="6" max="16384" width="11.44140625" style="89"/>
  </cols>
  <sheetData>
    <row r="1" spans="1:8" x14ac:dyDescent="0.2">
      <c r="E1" s="5" t="s">
        <v>44</v>
      </c>
    </row>
    <row r="2" spans="1:8" ht="15" customHeight="1" x14ac:dyDescent="0.2">
      <c r="A2" s="446" t="s">
        <v>40</v>
      </c>
    </row>
    <row r="3" spans="1:8" x14ac:dyDescent="0.2">
      <c r="A3" s="3"/>
    </row>
    <row r="4" spans="1:8" s="39" customFormat="1" ht="13.2" x14ac:dyDescent="0.25">
      <c r="A4" s="445" t="s">
        <v>76</v>
      </c>
    </row>
    <row r="5" spans="1:8" s="39" customFormat="1" ht="35.1" customHeight="1" x14ac:dyDescent="0.2">
      <c r="A5" s="488" t="s">
        <v>77</v>
      </c>
      <c r="B5" s="488"/>
      <c r="C5" s="488"/>
      <c r="D5" s="488"/>
      <c r="E5" s="488"/>
      <c r="F5" s="488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3.2" x14ac:dyDescent="0.25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3.2" x14ac:dyDescent="0.25">
      <c r="A9" s="444" t="s">
        <v>79</v>
      </c>
      <c r="B9" s="41"/>
      <c r="C9" s="41"/>
      <c r="D9" s="41"/>
    </row>
    <row r="10" spans="1:8" s="39" customFormat="1" ht="13.2" x14ac:dyDescent="0.25">
      <c r="A10" s="444"/>
      <c r="B10" s="41"/>
      <c r="C10" s="41"/>
      <c r="D10" s="41"/>
    </row>
    <row r="11" spans="1:8" s="39" customFormat="1" ht="13.2" x14ac:dyDescent="0.2">
      <c r="A11" s="433">
        <v>7000</v>
      </c>
      <c r="B11" s="432" t="s">
        <v>514</v>
      </c>
      <c r="C11" s="41"/>
      <c r="D11" s="41"/>
    </row>
    <row r="12" spans="1:8" s="39" customFormat="1" ht="13.2" x14ac:dyDescent="0.2">
      <c r="A12" s="433"/>
      <c r="B12" s="432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38">
        <v>7100</v>
      </c>
      <c r="B14" s="443" t="s">
        <v>513</v>
      </c>
      <c r="C14" s="440"/>
      <c r="D14" s="440"/>
      <c r="E14" s="435"/>
    </row>
    <row r="15" spans="1:8" s="39" customFormat="1" x14ac:dyDescent="0.2">
      <c r="A15" s="424">
        <v>7110</v>
      </c>
      <c r="B15" s="441" t="s">
        <v>512</v>
      </c>
      <c r="C15" s="440"/>
      <c r="D15" s="440"/>
      <c r="E15" s="435"/>
    </row>
    <row r="16" spans="1:8" s="39" customFormat="1" x14ac:dyDescent="0.2">
      <c r="A16" s="424">
        <v>7120</v>
      </c>
      <c r="B16" s="441" t="s">
        <v>511</v>
      </c>
      <c r="C16" s="440"/>
      <c r="D16" s="440"/>
      <c r="E16" s="435"/>
    </row>
    <row r="17" spans="1:5" s="39" customFormat="1" x14ac:dyDescent="0.2">
      <c r="A17" s="424">
        <v>7130</v>
      </c>
      <c r="B17" s="441" t="s">
        <v>510</v>
      </c>
      <c r="C17" s="440"/>
      <c r="D17" s="440"/>
      <c r="E17" s="435"/>
    </row>
    <row r="18" spans="1:5" s="39" customFormat="1" x14ac:dyDescent="0.2">
      <c r="A18" s="424">
        <v>7140</v>
      </c>
      <c r="B18" s="441" t="s">
        <v>509</v>
      </c>
      <c r="C18" s="440"/>
      <c r="D18" s="440"/>
      <c r="E18" s="435"/>
    </row>
    <row r="19" spans="1:5" s="39" customFormat="1" x14ac:dyDescent="0.2">
      <c r="A19" s="424">
        <v>7150</v>
      </c>
      <c r="B19" s="441" t="s">
        <v>508</v>
      </c>
      <c r="C19" s="440"/>
      <c r="D19" s="440"/>
      <c r="E19" s="435"/>
    </row>
    <row r="20" spans="1:5" s="39" customFormat="1" x14ac:dyDescent="0.2">
      <c r="A20" s="424">
        <v>7160</v>
      </c>
      <c r="B20" s="441" t="s">
        <v>507</v>
      </c>
      <c r="C20" s="440"/>
      <c r="D20" s="440"/>
      <c r="E20" s="435"/>
    </row>
    <row r="21" spans="1:5" s="39" customFormat="1" x14ac:dyDescent="0.2">
      <c r="A21" s="438">
        <v>7200</v>
      </c>
      <c r="B21" s="443" t="s">
        <v>506</v>
      </c>
      <c r="C21" s="440"/>
      <c r="D21" s="440"/>
      <c r="E21" s="435"/>
    </row>
    <row r="22" spans="1:5" s="39" customFormat="1" ht="20.399999999999999" x14ac:dyDescent="0.2">
      <c r="A22" s="424">
        <v>7210</v>
      </c>
      <c r="B22" s="441" t="s">
        <v>505</v>
      </c>
      <c r="C22" s="440"/>
      <c r="D22" s="440"/>
      <c r="E22" s="435"/>
    </row>
    <row r="23" spans="1:5" s="39" customFormat="1" ht="20.399999999999999" x14ac:dyDescent="0.2">
      <c r="A23" s="424">
        <v>7220</v>
      </c>
      <c r="B23" s="441" t="s">
        <v>504</v>
      </c>
      <c r="C23" s="440"/>
      <c r="D23" s="440"/>
      <c r="E23" s="435"/>
    </row>
    <row r="24" spans="1:5" s="39" customFormat="1" ht="12.9" customHeight="1" x14ac:dyDescent="0.2">
      <c r="A24" s="424">
        <v>7230</v>
      </c>
      <c r="B24" s="439" t="s">
        <v>503</v>
      </c>
      <c r="C24" s="435"/>
      <c r="D24" s="435"/>
      <c r="E24" s="435"/>
    </row>
    <row r="25" spans="1:5" s="39" customFormat="1" ht="20.399999999999999" x14ac:dyDescent="0.2">
      <c r="A25" s="424">
        <v>7240</v>
      </c>
      <c r="B25" s="439" t="s">
        <v>502</v>
      </c>
      <c r="C25" s="435"/>
      <c r="D25" s="435"/>
      <c r="E25" s="435"/>
    </row>
    <row r="26" spans="1:5" s="39" customFormat="1" ht="20.399999999999999" x14ac:dyDescent="0.2">
      <c r="A26" s="424">
        <v>7250</v>
      </c>
      <c r="B26" s="439" t="s">
        <v>501</v>
      </c>
      <c r="C26" s="435"/>
      <c r="D26" s="435"/>
      <c r="E26" s="435"/>
    </row>
    <row r="27" spans="1:5" s="39" customFormat="1" ht="20.399999999999999" x14ac:dyDescent="0.2">
      <c r="A27" s="424">
        <v>7260</v>
      </c>
      <c r="B27" s="439" t="s">
        <v>500</v>
      </c>
      <c r="C27" s="435"/>
      <c r="D27" s="435"/>
      <c r="E27" s="435"/>
    </row>
    <row r="28" spans="1:5" s="39" customFormat="1" x14ac:dyDescent="0.2">
      <c r="A28" s="438">
        <v>7300</v>
      </c>
      <c r="B28" s="442" t="s">
        <v>499</v>
      </c>
      <c r="C28" s="435"/>
      <c r="D28" s="435"/>
      <c r="E28" s="435"/>
    </row>
    <row r="29" spans="1:5" s="39" customFormat="1" x14ac:dyDescent="0.2">
      <c r="A29" s="424">
        <v>7310</v>
      </c>
      <c r="B29" s="439" t="s">
        <v>498</v>
      </c>
      <c r="C29" s="435"/>
      <c r="D29" s="435"/>
      <c r="E29" s="435"/>
    </row>
    <row r="30" spans="1:5" s="39" customFormat="1" x14ac:dyDescent="0.2">
      <c r="A30" s="424">
        <v>7320</v>
      </c>
      <c r="B30" s="439" t="s">
        <v>497</v>
      </c>
      <c r="C30" s="435"/>
      <c r="D30" s="435"/>
      <c r="E30" s="435"/>
    </row>
    <row r="31" spans="1:5" s="39" customFormat="1" x14ac:dyDescent="0.2">
      <c r="A31" s="424">
        <v>7330</v>
      </c>
      <c r="B31" s="439" t="s">
        <v>496</v>
      </c>
      <c r="C31" s="435"/>
      <c r="D31" s="435"/>
      <c r="E31" s="435"/>
    </row>
    <row r="32" spans="1:5" s="39" customFormat="1" x14ac:dyDescent="0.2">
      <c r="A32" s="424">
        <v>7340</v>
      </c>
      <c r="B32" s="439" t="s">
        <v>495</v>
      </c>
      <c r="C32" s="435"/>
      <c r="D32" s="435"/>
      <c r="E32" s="435"/>
    </row>
    <row r="33" spans="1:5" s="39" customFormat="1" x14ac:dyDescent="0.2">
      <c r="A33" s="424">
        <v>7350</v>
      </c>
      <c r="B33" s="439" t="s">
        <v>494</v>
      </c>
      <c r="C33" s="435"/>
      <c r="D33" s="435"/>
      <c r="E33" s="435"/>
    </row>
    <row r="34" spans="1:5" s="39" customFormat="1" x14ac:dyDescent="0.2">
      <c r="A34" s="424">
        <v>7360</v>
      </c>
      <c r="B34" s="439" t="s">
        <v>493</v>
      </c>
      <c r="C34" s="435"/>
      <c r="D34" s="435"/>
      <c r="E34" s="435"/>
    </row>
    <row r="35" spans="1:5" s="39" customFormat="1" x14ac:dyDescent="0.2">
      <c r="A35" s="438">
        <v>7400</v>
      </c>
      <c r="B35" s="442" t="s">
        <v>492</v>
      </c>
      <c r="C35" s="435"/>
      <c r="D35" s="435"/>
      <c r="E35" s="435"/>
    </row>
    <row r="36" spans="1:5" s="39" customFormat="1" x14ac:dyDescent="0.2">
      <c r="A36" s="424">
        <v>7410</v>
      </c>
      <c r="B36" s="439" t="s">
        <v>491</v>
      </c>
      <c r="C36" s="435"/>
      <c r="D36" s="435"/>
      <c r="E36" s="435"/>
    </row>
    <row r="37" spans="1:5" s="39" customFormat="1" x14ac:dyDescent="0.2">
      <c r="A37" s="424">
        <v>7420</v>
      </c>
      <c r="B37" s="439" t="s">
        <v>490</v>
      </c>
      <c r="C37" s="435"/>
      <c r="D37" s="435"/>
      <c r="E37" s="435"/>
    </row>
    <row r="38" spans="1:5" s="39" customFormat="1" ht="20.399999999999999" x14ac:dyDescent="0.2">
      <c r="A38" s="438">
        <v>7500</v>
      </c>
      <c r="B38" s="442" t="s">
        <v>489</v>
      </c>
      <c r="C38" s="435"/>
      <c r="D38" s="435"/>
      <c r="E38" s="435"/>
    </row>
    <row r="39" spans="1:5" s="39" customFormat="1" ht="20.399999999999999" x14ac:dyDescent="0.2">
      <c r="A39" s="424">
        <v>7510</v>
      </c>
      <c r="B39" s="439" t="s">
        <v>488</v>
      </c>
      <c r="C39" s="435"/>
      <c r="D39" s="435"/>
      <c r="E39" s="435"/>
    </row>
    <row r="40" spans="1:5" s="39" customFormat="1" ht="20.399999999999999" x14ac:dyDescent="0.2">
      <c r="A40" s="424">
        <v>7520</v>
      </c>
      <c r="B40" s="439" t="s">
        <v>487</v>
      </c>
      <c r="C40" s="435"/>
      <c r="D40" s="435"/>
      <c r="E40" s="435"/>
    </row>
    <row r="41" spans="1:5" s="39" customFormat="1" x14ac:dyDescent="0.2">
      <c r="A41" s="438">
        <v>7600</v>
      </c>
      <c r="B41" s="442" t="s">
        <v>486</v>
      </c>
      <c r="C41" s="435"/>
      <c r="D41" s="435"/>
      <c r="E41" s="435"/>
    </row>
    <row r="42" spans="1:5" s="39" customFormat="1" x14ac:dyDescent="0.2">
      <c r="A42" s="424">
        <v>7610</v>
      </c>
      <c r="B42" s="441" t="s">
        <v>485</v>
      </c>
      <c r="C42" s="440"/>
      <c r="D42" s="440"/>
      <c r="E42" s="435"/>
    </row>
    <row r="43" spans="1:5" s="39" customFormat="1" x14ac:dyDescent="0.2">
      <c r="A43" s="424">
        <v>7620</v>
      </c>
      <c r="B43" s="441" t="s">
        <v>484</v>
      </c>
      <c r="C43" s="440"/>
      <c r="D43" s="440"/>
      <c r="E43" s="435"/>
    </row>
    <row r="44" spans="1:5" s="39" customFormat="1" x14ac:dyDescent="0.2">
      <c r="A44" s="424">
        <v>7630</v>
      </c>
      <c r="B44" s="441" t="s">
        <v>483</v>
      </c>
      <c r="C44" s="440"/>
      <c r="D44" s="440"/>
      <c r="E44" s="435"/>
    </row>
    <row r="45" spans="1:5" s="39" customFormat="1" x14ac:dyDescent="0.2">
      <c r="A45" s="424">
        <v>7640</v>
      </c>
      <c r="B45" s="439" t="s">
        <v>482</v>
      </c>
      <c r="C45" s="435"/>
      <c r="D45" s="435"/>
      <c r="E45" s="435"/>
    </row>
    <row r="46" spans="1:5" s="39" customFormat="1" x14ac:dyDescent="0.2">
      <c r="A46" s="424"/>
      <c r="B46" s="439"/>
      <c r="C46" s="435"/>
      <c r="D46" s="435"/>
      <c r="E46" s="435"/>
    </row>
    <row r="47" spans="1:5" s="39" customFormat="1" x14ac:dyDescent="0.2">
      <c r="A47" s="438" t="s">
        <v>481</v>
      </c>
      <c r="B47" s="437" t="s">
        <v>480</v>
      </c>
      <c r="C47" s="435"/>
      <c r="D47" s="435"/>
      <c r="E47" s="435"/>
    </row>
    <row r="48" spans="1:5" s="39" customFormat="1" x14ac:dyDescent="0.2">
      <c r="A48" s="424" t="s">
        <v>479</v>
      </c>
      <c r="B48" s="436" t="s">
        <v>478</v>
      </c>
      <c r="C48" s="435"/>
      <c r="D48" s="435"/>
      <c r="E48" s="435"/>
    </row>
    <row r="49" spans="1:8" s="39" customFormat="1" x14ac:dyDescent="0.2">
      <c r="A49" s="424" t="s">
        <v>477</v>
      </c>
      <c r="B49" s="436" t="s">
        <v>476</v>
      </c>
      <c r="C49" s="435"/>
      <c r="D49" s="435"/>
      <c r="E49" s="435"/>
    </row>
    <row r="50" spans="1:8" s="39" customFormat="1" x14ac:dyDescent="0.2">
      <c r="A50" s="424" t="s">
        <v>475</v>
      </c>
      <c r="B50" s="436" t="s">
        <v>474</v>
      </c>
      <c r="C50" s="435"/>
      <c r="D50" s="435"/>
      <c r="E50" s="435"/>
    </row>
    <row r="51" spans="1:8" s="39" customFormat="1" x14ac:dyDescent="0.2">
      <c r="A51" s="424" t="s">
        <v>473</v>
      </c>
      <c r="B51" s="436" t="s">
        <v>472</v>
      </c>
      <c r="C51" s="435"/>
      <c r="D51" s="435"/>
      <c r="E51" s="435"/>
    </row>
    <row r="52" spans="1:8" s="39" customFormat="1" x14ac:dyDescent="0.2">
      <c r="A52" s="424" t="s">
        <v>471</v>
      </c>
      <c r="B52" s="436" t="s">
        <v>470</v>
      </c>
      <c r="C52" s="435"/>
      <c r="D52" s="435"/>
      <c r="E52" s="435"/>
    </row>
    <row r="53" spans="1:8" s="39" customFormat="1" x14ac:dyDescent="0.2">
      <c r="A53" s="424" t="s">
        <v>469</v>
      </c>
      <c r="B53" s="436" t="s">
        <v>468</v>
      </c>
      <c r="C53" s="435"/>
      <c r="D53" s="435"/>
      <c r="E53" s="435"/>
    </row>
    <row r="54" spans="1:8" s="39" customFormat="1" ht="12" x14ac:dyDescent="0.25">
      <c r="A54" s="421" t="s">
        <v>467</v>
      </c>
      <c r="B54" s="58"/>
    </row>
    <row r="55" spans="1:8" s="39" customFormat="1" x14ac:dyDescent="0.2">
      <c r="A55" s="41"/>
      <c r="B55" s="58"/>
    </row>
    <row r="56" spans="1:8" s="39" customFormat="1" ht="13.2" x14ac:dyDescent="0.25">
      <c r="A56" s="434" t="s">
        <v>466</v>
      </c>
      <c r="B56" s="58"/>
    </row>
    <row r="57" spans="1:8" s="39" customFormat="1" ht="13.2" x14ac:dyDescent="0.25">
      <c r="A57" s="434"/>
    </row>
    <row r="58" spans="1:8" s="39" customFormat="1" ht="13.2" x14ac:dyDescent="0.2">
      <c r="A58" s="433">
        <v>8000</v>
      </c>
      <c r="B58" s="432" t="s">
        <v>465</v>
      </c>
    </row>
    <row r="59" spans="1:8" s="39" customFormat="1" x14ac:dyDescent="0.2">
      <c r="B59" s="487" t="s">
        <v>93</v>
      </c>
      <c r="C59" s="487"/>
      <c r="D59" s="487"/>
      <c r="E59" s="487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1">
        <v>8100</v>
      </c>
      <c r="B61" s="428" t="s">
        <v>464</v>
      </c>
      <c r="C61" s="48"/>
      <c r="D61" s="45"/>
      <c r="E61" s="45"/>
      <c r="H61" s="43"/>
    </row>
    <row r="62" spans="1:8" s="39" customFormat="1" x14ac:dyDescent="0.2">
      <c r="A62" s="430">
        <v>8110</v>
      </c>
      <c r="B62" s="47" t="s">
        <v>463</v>
      </c>
      <c r="C62" s="48"/>
      <c r="D62" s="452">
        <v>4439810255</v>
      </c>
      <c r="E62" s="45"/>
      <c r="F62" s="43"/>
      <c r="H62" s="43"/>
    </row>
    <row r="63" spans="1:8" s="39" customFormat="1" x14ac:dyDescent="0.2">
      <c r="A63" s="430">
        <v>8120</v>
      </c>
      <c r="B63" s="47" t="s">
        <v>462</v>
      </c>
      <c r="C63" s="48"/>
      <c r="D63" s="452">
        <v>29016512.580000103</v>
      </c>
      <c r="E63" s="45"/>
      <c r="F63" s="43"/>
      <c r="H63" s="43"/>
    </row>
    <row r="64" spans="1:8" s="39" customFormat="1" x14ac:dyDescent="0.2">
      <c r="A64" s="427">
        <v>8130</v>
      </c>
      <c r="B64" s="47" t="s">
        <v>461</v>
      </c>
      <c r="C64" s="48"/>
      <c r="D64" s="452">
        <v>-297674832.62999994</v>
      </c>
      <c r="E64" s="45"/>
      <c r="F64" s="43"/>
      <c r="H64" s="43"/>
    </row>
    <row r="65" spans="1:8" s="39" customFormat="1" x14ac:dyDescent="0.2">
      <c r="A65" s="427">
        <v>8140</v>
      </c>
      <c r="B65" s="47" t="s">
        <v>460</v>
      </c>
      <c r="C65" s="48"/>
      <c r="D65" s="452">
        <v>4113118909.79</v>
      </c>
      <c r="E65" s="45"/>
      <c r="F65" s="43"/>
      <c r="H65" s="43"/>
    </row>
    <row r="66" spans="1:8" s="39" customFormat="1" x14ac:dyDescent="0.2">
      <c r="A66" s="427">
        <v>8150</v>
      </c>
      <c r="B66" s="47" t="s">
        <v>459</v>
      </c>
      <c r="C66" s="48"/>
      <c r="D66" s="452">
        <v>4113118909.79</v>
      </c>
      <c r="E66" s="45"/>
      <c r="F66" s="43"/>
      <c r="H66" s="43"/>
    </row>
    <row r="67" spans="1:8" s="39" customFormat="1" x14ac:dyDescent="0.2">
      <c r="A67" s="429">
        <v>8200</v>
      </c>
      <c r="B67" s="428" t="s">
        <v>458</v>
      </c>
      <c r="C67" s="48"/>
      <c r="D67" s="45"/>
      <c r="E67" s="45"/>
      <c r="F67" s="43"/>
      <c r="G67" s="43"/>
      <c r="H67" s="43"/>
    </row>
    <row r="68" spans="1:8" s="39" customFormat="1" x14ac:dyDescent="0.2">
      <c r="A68" s="427">
        <v>8210</v>
      </c>
      <c r="B68" s="47" t="s">
        <v>457</v>
      </c>
      <c r="C68" s="456"/>
      <c r="D68" s="453">
        <v>4439810256.010004</v>
      </c>
      <c r="E68" s="45"/>
      <c r="F68" s="43"/>
      <c r="G68" s="43"/>
      <c r="H68" s="43"/>
    </row>
    <row r="69" spans="1:8" s="39" customFormat="1" x14ac:dyDescent="0.2">
      <c r="A69" s="427">
        <v>8220</v>
      </c>
      <c r="B69" s="47" t="s">
        <v>456</v>
      </c>
      <c r="C69" s="456"/>
      <c r="D69" s="453">
        <v>890723298.71000433</v>
      </c>
      <c r="E69" s="45"/>
      <c r="F69" s="43"/>
      <c r="G69" s="43"/>
      <c r="H69" s="43"/>
    </row>
    <row r="70" spans="1:8" s="39" customFormat="1" x14ac:dyDescent="0.2">
      <c r="A70" s="427">
        <v>8230</v>
      </c>
      <c r="B70" s="47" t="s">
        <v>455</v>
      </c>
      <c r="C70" s="456"/>
      <c r="D70" s="453">
        <v>4113118909.79</v>
      </c>
      <c r="E70" s="45"/>
      <c r="F70" s="43"/>
      <c r="G70" s="43"/>
      <c r="H70" s="43"/>
    </row>
    <row r="71" spans="1:8" s="39" customFormat="1" x14ac:dyDescent="0.2">
      <c r="A71" s="427">
        <v>8240</v>
      </c>
      <c r="B71" s="47" t="s">
        <v>454</v>
      </c>
      <c r="C71" s="456"/>
      <c r="D71" s="453">
        <v>3422748086.1399961</v>
      </c>
      <c r="E71" s="45"/>
      <c r="F71" s="43"/>
      <c r="G71" s="43"/>
      <c r="H71" s="43"/>
    </row>
    <row r="72" spans="1:8" s="39" customFormat="1" x14ac:dyDescent="0.2">
      <c r="A72" s="426">
        <v>8250</v>
      </c>
      <c r="B72" s="49" t="s">
        <v>453</v>
      </c>
      <c r="C72" s="457"/>
      <c r="D72" s="454">
        <v>3222395611.0799956</v>
      </c>
      <c r="E72" s="44"/>
      <c r="F72" s="43"/>
      <c r="G72" s="43"/>
      <c r="H72" s="43"/>
    </row>
    <row r="73" spans="1:8" s="39" customFormat="1" x14ac:dyDescent="0.2">
      <c r="A73" s="425">
        <v>8260</v>
      </c>
      <c r="B73" s="51" t="s">
        <v>452</v>
      </c>
      <c r="C73" s="453"/>
      <c r="D73" s="453">
        <v>3222395611.0799956</v>
      </c>
      <c r="E73" s="45"/>
      <c r="F73" s="43"/>
      <c r="G73" s="43"/>
      <c r="H73" s="43"/>
    </row>
    <row r="74" spans="1:8" s="39" customFormat="1" x14ac:dyDescent="0.2">
      <c r="A74" s="424">
        <v>8270</v>
      </c>
      <c r="B74" s="423" t="s">
        <v>451</v>
      </c>
      <c r="C74" s="455"/>
      <c r="D74" s="455">
        <v>3204390610.1999979</v>
      </c>
      <c r="E74" s="422"/>
      <c r="F74" s="43"/>
      <c r="G74" s="43"/>
      <c r="H74" s="43"/>
    </row>
    <row r="75" spans="1:8" ht="12" x14ac:dyDescent="0.25">
      <c r="A75" s="421" t="s">
        <v>450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6" zoomScaleNormal="100" zoomScaleSheetLayoutView="100" workbookViewId="0">
      <selection activeCell="B12" sqref="B12:E12"/>
    </sheetView>
  </sheetViews>
  <sheetFormatPr baseColWidth="10" defaultColWidth="42.109375" defaultRowHeight="10.199999999999999" x14ac:dyDescent="0.2"/>
  <cols>
    <col min="1" max="2" width="42.109375" style="6"/>
    <col min="3" max="3" width="18.6640625" style="6" bestFit="1" customWidth="1"/>
    <col min="4" max="4" width="17" style="6" bestFit="1" customWidth="1"/>
    <col min="5" max="5" width="9.109375" style="6" bestFit="1" customWidth="1"/>
    <col min="6" max="16384" width="42.10937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488" t="s">
        <v>77</v>
      </c>
      <c r="B5" s="488"/>
      <c r="C5" s="488"/>
      <c r="D5" s="488"/>
      <c r="E5" s="488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3.2" x14ac:dyDescent="0.25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489" t="s">
        <v>81</v>
      </c>
      <c r="C10" s="489"/>
      <c r="D10" s="489"/>
      <c r="E10" s="489"/>
    </row>
    <row r="11" spans="1:8" s="39" customFormat="1" ht="12.9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489" t="s">
        <v>85</v>
      </c>
      <c r="C12" s="489"/>
      <c r="D12" s="489"/>
      <c r="E12" s="489"/>
    </row>
    <row r="13" spans="1:8" s="39" customFormat="1" ht="26.1" customHeight="1" x14ac:dyDescent="0.2">
      <c r="A13" s="57" t="s">
        <v>86</v>
      </c>
      <c r="B13" s="489" t="s">
        <v>87</v>
      </c>
      <c r="C13" s="489"/>
      <c r="D13" s="489"/>
      <c r="E13" s="489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487" t="s">
        <v>93</v>
      </c>
      <c r="C22" s="487"/>
      <c r="D22" s="487"/>
      <c r="E22" s="487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topLeftCell="A19" zoomScaleNormal="100" zoomScaleSheetLayoutView="100" workbookViewId="0">
      <selection activeCell="B52" sqref="B52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7" width="17.6640625" style="7" customWidth="1"/>
    <col min="8" max="9" width="18.6640625" style="89" customWidth="1"/>
    <col min="10" max="10" width="11.44140625" style="89" customWidth="1"/>
    <col min="11" max="16384" width="11.441406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283</v>
      </c>
      <c r="B5" s="230"/>
      <c r="E5" s="265"/>
      <c r="F5" s="265"/>
      <c r="I5" s="267" t="s">
        <v>266</v>
      </c>
    </row>
    <row r="6" spans="1:10" x14ac:dyDescent="0.2">
      <c r="A6" s="266"/>
      <c r="B6" s="266"/>
      <c r="C6" s="265"/>
      <c r="D6" s="265"/>
      <c r="E6" s="265"/>
      <c r="F6" s="265"/>
    </row>
    <row r="7" spans="1:10" ht="15" customHeight="1" x14ac:dyDescent="0.2">
      <c r="A7" s="228" t="s">
        <v>45</v>
      </c>
      <c r="B7" s="227" t="s">
        <v>46</v>
      </c>
      <c r="C7" s="264" t="s">
        <v>265</v>
      </c>
      <c r="D7" s="264" t="s">
        <v>264</v>
      </c>
      <c r="E7" s="264" t="s">
        <v>263</v>
      </c>
      <c r="F7" s="264" t="s">
        <v>262</v>
      </c>
      <c r="G7" s="263" t="s">
        <v>261</v>
      </c>
      <c r="H7" s="227" t="s">
        <v>260</v>
      </c>
      <c r="I7" s="227" t="s">
        <v>259</v>
      </c>
    </row>
    <row r="8" spans="1:10" x14ac:dyDescent="0.2">
      <c r="A8" s="237">
        <v>1123100001</v>
      </c>
      <c r="B8" s="273" t="s">
        <v>562</v>
      </c>
      <c r="C8" s="222">
        <v>194332</v>
      </c>
      <c r="D8" s="222">
        <v>194332</v>
      </c>
      <c r="E8" s="271"/>
      <c r="F8" s="271"/>
      <c r="G8" s="270"/>
      <c r="H8" s="261"/>
      <c r="I8" s="269"/>
    </row>
    <row r="9" spans="1:10" x14ac:dyDescent="0.2">
      <c r="A9" s="237">
        <v>1123100002</v>
      </c>
      <c r="B9" s="273" t="s">
        <v>563</v>
      </c>
      <c r="C9" s="222">
        <v>642763</v>
      </c>
      <c r="D9" s="222">
        <v>642763</v>
      </c>
      <c r="E9" s="271"/>
      <c r="F9" s="271"/>
      <c r="G9" s="270"/>
      <c r="H9" s="261"/>
      <c r="I9" s="269"/>
    </row>
    <row r="10" spans="1:10" x14ac:dyDescent="0.2">
      <c r="A10" s="237">
        <v>1123100003</v>
      </c>
      <c r="B10" s="273" t="s">
        <v>564</v>
      </c>
      <c r="C10" s="272">
        <v>4121061</v>
      </c>
      <c r="D10" s="222">
        <v>4121061</v>
      </c>
      <c r="E10" s="271"/>
      <c r="F10" s="271"/>
      <c r="G10" s="270"/>
      <c r="H10" s="261"/>
      <c r="I10" s="269"/>
    </row>
    <row r="11" spans="1:10" x14ac:dyDescent="0.2">
      <c r="A11" s="237">
        <v>1123100004</v>
      </c>
      <c r="B11" s="273" t="s">
        <v>565</v>
      </c>
      <c r="C11" s="272">
        <v>8380</v>
      </c>
      <c r="D11" s="222">
        <v>8380</v>
      </c>
      <c r="E11" s="271"/>
      <c r="F11" s="271"/>
      <c r="G11" s="270"/>
      <c r="H11" s="261"/>
      <c r="I11" s="269"/>
    </row>
    <row r="12" spans="1:10" x14ac:dyDescent="0.2">
      <c r="A12" s="237">
        <v>1123100005</v>
      </c>
      <c r="B12" s="273" t="s">
        <v>566</v>
      </c>
      <c r="C12" s="272">
        <v>4964741</v>
      </c>
      <c r="D12" s="222">
        <v>4964741</v>
      </c>
      <c r="E12" s="271"/>
      <c r="F12" s="271"/>
      <c r="G12" s="270"/>
      <c r="H12" s="261"/>
      <c r="I12" s="269"/>
    </row>
    <row r="13" spans="1:10" x14ac:dyDescent="0.2">
      <c r="A13" s="237">
        <v>1123100006</v>
      </c>
      <c r="B13" s="273" t="s">
        <v>567</v>
      </c>
      <c r="C13" s="272">
        <v>676190</v>
      </c>
      <c r="D13" s="222">
        <v>676190</v>
      </c>
      <c r="E13" s="271"/>
      <c r="F13" s="271"/>
      <c r="G13" s="270"/>
      <c r="H13" s="261"/>
      <c r="I13" s="269"/>
    </row>
    <row r="14" spans="1:10" x14ac:dyDescent="0.2">
      <c r="A14" s="237"/>
      <c r="B14" s="273"/>
      <c r="C14" s="272"/>
      <c r="D14" s="271"/>
      <c r="E14" s="271"/>
      <c r="F14" s="271"/>
      <c r="G14" s="270"/>
      <c r="H14" s="261"/>
      <c r="I14" s="269"/>
    </row>
    <row r="15" spans="1:10" x14ac:dyDescent="0.2">
      <c r="A15" s="251"/>
      <c r="B15" s="251" t="s">
        <v>282</v>
      </c>
      <c r="C15" s="250">
        <f>SUM(C8:C14)</f>
        <v>10607467</v>
      </c>
      <c r="D15" s="250">
        <f>SUM(D8:D14)</f>
        <v>10607467</v>
      </c>
      <c r="E15" s="250">
        <f>SUM(E8:E14)</f>
        <v>0</v>
      </c>
      <c r="F15" s="250">
        <f>SUM(F8:F14)</f>
        <v>0</v>
      </c>
      <c r="G15" s="250">
        <f>SUM(G8:G14)</f>
        <v>0</v>
      </c>
      <c r="H15" s="244"/>
      <c r="I15" s="244"/>
    </row>
    <row r="16" spans="1:10" x14ac:dyDescent="0.2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 x14ac:dyDescent="0.2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 x14ac:dyDescent="0.2">
      <c r="A18" s="217" t="s">
        <v>281</v>
      </c>
      <c r="B18" s="230"/>
      <c r="E18" s="265"/>
      <c r="F18" s="265"/>
      <c r="I18" s="267" t="s">
        <v>266</v>
      </c>
    </row>
    <row r="19" spans="1:9" x14ac:dyDescent="0.2">
      <c r="A19" s="266"/>
      <c r="B19" s="266"/>
      <c r="C19" s="265"/>
      <c r="D19" s="265"/>
      <c r="E19" s="265"/>
      <c r="F19" s="265"/>
    </row>
    <row r="20" spans="1:9" ht="15" customHeight="1" x14ac:dyDescent="0.2">
      <c r="A20" s="228" t="s">
        <v>45</v>
      </c>
      <c r="B20" s="227" t="s">
        <v>46</v>
      </c>
      <c r="C20" s="264" t="s">
        <v>265</v>
      </c>
      <c r="D20" s="264" t="s">
        <v>264</v>
      </c>
      <c r="E20" s="264" t="s">
        <v>263</v>
      </c>
      <c r="F20" s="264" t="s">
        <v>262</v>
      </c>
      <c r="G20" s="263" t="s">
        <v>261</v>
      </c>
      <c r="H20" s="227" t="s">
        <v>260</v>
      </c>
      <c r="I20" s="227" t="s">
        <v>259</v>
      </c>
    </row>
    <row r="21" spans="1:9" x14ac:dyDescent="0.2">
      <c r="A21" s="223" t="s">
        <v>523</v>
      </c>
      <c r="B21" s="223"/>
      <c r="C21" s="222"/>
      <c r="D21" s="262"/>
      <c r="E21" s="262"/>
      <c r="F21" s="262"/>
      <c r="G21" s="262"/>
      <c r="H21" s="261"/>
      <c r="I21" s="261"/>
    </row>
    <row r="22" spans="1:9" x14ac:dyDescent="0.2">
      <c r="A22" s="223"/>
      <c r="B22" s="223"/>
      <c r="C22" s="222"/>
      <c r="D22" s="262"/>
      <c r="E22" s="262"/>
      <c r="F22" s="262"/>
      <c r="G22" s="262"/>
      <c r="H22" s="261"/>
      <c r="I22" s="261"/>
    </row>
    <row r="23" spans="1:9" x14ac:dyDescent="0.2">
      <c r="A23" s="62"/>
      <c r="B23" s="62" t="s">
        <v>280</v>
      </c>
      <c r="C23" s="244">
        <f>SUM(C21:C22)</f>
        <v>0</v>
      </c>
      <c r="D23" s="244">
        <f>SUM(D21:D22)</f>
        <v>0</v>
      </c>
      <c r="E23" s="244">
        <f>SUM(E21:E22)</f>
        <v>0</v>
      </c>
      <c r="F23" s="244">
        <f>SUM(F21:F22)</f>
        <v>0</v>
      </c>
      <c r="G23" s="244">
        <f>SUM(G21:G22)</f>
        <v>0</v>
      </c>
      <c r="H23" s="244"/>
      <c r="I23" s="244"/>
    </row>
    <row r="26" spans="1:9" x14ac:dyDescent="0.2">
      <c r="A26" s="217" t="s">
        <v>279</v>
      </c>
      <c r="B26" s="230"/>
      <c r="E26" s="265"/>
      <c r="F26" s="265"/>
      <c r="I26" s="267" t="s">
        <v>266</v>
      </c>
    </row>
    <row r="27" spans="1:9" x14ac:dyDescent="0.2">
      <c r="A27" s="266"/>
      <c r="B27" s="266"/>
      <c r="C27" s="265"/>
      <c r="D27" s="265"/>
      <c r="E27" s="265"/>
      <c r="F27" s="265"/>
    </row>
    <row r="28" spans="1:9" x14ac:dyDescent="0.2">
      <c r="A28" s="228" t="s">
        <v>45</v>
      </c>
      <c r="B28" s="227" t="s">
        <v>46</v>
      </c>
      <c r="C28" s="264" t="s">
        <v>265</v>
      </c>
      <c r="D28" s="264" t="s">
        <v>264</v>
      </c>
      <c r="E28" s="264" t="s">
        <v>263</v>
      </c>
      <c r="F28" s="264" t="s">
        <v>262</v>
      </c>
      <c r="G28" s="263" t="s">
        <v>261</v>
      </c>
      <c r="H28" s="227" t="s">
        <v>260</v>
      </c>
      <c r="I28" s="227" t="s">
        <v>259</v>
      </c>
    </row>
    <row r="29" spans="1:9" x14ac:dyDescent="0.2">
      <c r="A29" s="223" t="s">
        <v>523</v>
      </c>
      <c r="B29" s="223"/>
      <c r="C29" s="222"/>
      <c r="D29" s="262"/>
      <c r="E29" s="262"/>
      <c r="F29" s="262"/>
      <c r="G29" s="262"/>
      <c r="H29" s="261"/>
      <c r="I29" s="261"/>
    </row>
    <row r="30" spans="1:9" x14ac:dyDescent="0.2">
      <c r="A30" s="223"/>
      <c r="B30" s="223"/>
      <c r="C30" s="222"/>
      <c r="D30" s="262"/>
      <c r="E30" s="262"/>
      <c r="F30" s="262"/>
      <c r="G30" s="262"/>
      <c r="H30" s="261"/>
      <c r="I30" s="261"/>
    </row>
    <row r="31" spans="1:9" x14ac:dyDescent="0.2">
      <c r="A31" s="62"/>
      <c r="B31" s="62" t="s">
        <v>278</v>
      </c>
      <c r="C31" s="244">
        <f>SUM(C29:C30)</f>
        <v>0</v>
      </c>
      <c r="D31" s="244">
        <f>SUM(D29:D30)</f>
        <v>0</v>
      </c>
      <c r="E31" s="244">
        <f>SUM(E29:E30)</f>
        <v>0</v>
      </c>
      <c r="F31" s="244">
        <f>SUM(F29:F30)</f>
        <v>0</v>
      </c>
      <c r="G31" s="244">
        <f>SUM(G29:G30)</f>
        <v>0</v>
      </c>
      <c r="H31" s="244"/>
      <c r="I31" s="244"/>
    </row>
    <row r="34" spans="1:9" x14ac:dyDescent="0.2">
      <c r="A34" s="217" t="s">
        <v>277</v>
      </c>
      <c r="B34" s="230"/>
      <c r="E34" s="265"/>
      <c r="F34" s="265"/>
      <c r="I34" s="267" t="s">
        <v>266</v>
      </c>
    </row>
    <row r="35" spans="1:9" x14ac:dyDescent="0.2">
      <c r="A35" s="266"/>
      <c r="B35" s="266"/>
      <c r="C35" s="265"/>
      <c r="D35" s="265"/>
      <c r="E35" s="265"/>
      <c r="F35" s="265"/>
    </row>
    <row r="36" spans="1:9" x14ac:dyDescent="0.2">
      <c r="A36" s="228" t="s">
        <v>45</v>
      </c>
      <c r="B36" s="227" t="s">
        <v>46</v>
      </c>
      <c r="C36" s="264" t="s">
        <v>265</v>
      </c>
      <c r="D36" s="264" t="s">
        <v>264</v>
      </c>
      <c r="E36" s="264" t="s">
        <v>263</v>
      </c>
      <c r="F36" s="264" t="s">
        <v>262</v>
      </c>
      <c r="G36" s="263" t="s">
        <v>261</v>
      </c>
      <c r="H36" s="227" t="s">
        <v>260</v>
      </c>
      <c r="I36" s="227" t="s">
        <v>259</v>
      </c>
    </row>
    <row r="37" spans="1:9" x14ac:dyDescent="0.2">
      <c r="A37" s="223">
        <v>1129101004</v>
      </c>
      <c r="B37" s="223" t="s">
        <v>911</v>
      </c>
      <c r="C37" s="222">
        <v>0</v>
      </c>
      <c r="D37" s="222">
        <f>+ROUND(C37,0)</f>
        <v>0</v>
      </c>
      <c r="E37" s="262"/>
      <c r="F37" s="262"/>
      <c r="G37" s="262"/>
      <c r="H37" s="261"/>
      <c r="I37" s="261"/>
    </row>
    <row r="38" spans="1:9" x14ac:dyDescent="0.2">
      <c r="A38" s="223">
        <v>1129102001</v>
      </c>
      <c r="B38" s="223" t="s">
        <v>912</v>
      </c>
      <c r="C38" s="222">
        <v>0</v>
      </c>
      <c r="D38" s="222">
        <f>+ROUND(C38,0)</f>
        <v>0</v>
      </c>
      <c r="E38" s="262"/>
      <c r="F38" s="262"/>
      <c r="G38" s="262"/>
      <c r="H38" s="261"/>
      <c r="I38" s="261"/>
    </row>
    <row r="39" spans="1:9" x14ac:dyDescent="0.2">
      <c r="A39" s="223"/>
      <c r="B39" s="223"/>
      <c r="C39" s="222"/>
      <c r="D39" s="262"/>
      <c r="E39" s="262"/>
      <c r="F39" s="262"/>
      <c r="G39" s="262"/>
      <c r="H39" s="261"/>
      <c r="I39" s="261"/>
    </row>
    <row r="40" spans="1:9" x14ac:dyDescent="0.2">
      <c r="A40" s="62"/>
      <c r="B40" s="62" t="s">
        <v>276</v>
      </c>
      <c r="C40" s="244">
        <f>SUM(C37:C39)</f>
        <v>0</v>
      </c>
      <c r="D40" s="244">
        <f>SUM(D37:D39)</f>
        <v>0</v>
      </c>
      <c r="E40" s="244">
        <f>SUM(E37:E39)</f>
        <v>0</v>
      </c>
      <c r="F40" s="244">
        <f>SUM(F37:F39)</f>
        <v>0</v>
      </c>
      <c r="G40" s="244">
        <f>SUM(G37:G39)</f>
        <v>0</v>
      </c>
      <c r="H40" s="244"/>
      <c r="I40" s="244"/>
    </row>
    <row r="43" spans="1:9" x14ac:dyDescent="0.2">
      <c r="A43" s="217" t="s">
        <v>275</v>
      </c>
      <c r="B43" s="230"/>
      <c r="C43" s="265"/>
      <c r="D43" s="265"/>
      <c r="E43" s="265"/>
      <c r="F43" s="265"/>
    </row>
    <row r="44" spans="1:9" x14ac:dyDescent="0.2">
      <c r="A44" s="266"/>
      <c r="B44" s="266"/>
      <c r="C44" s="265"/>
      <c r="D44" s="265"/>
      <c r="E44" s="265"/>
      <c r="F44" s="265"/>
    </row>
    <row r="45" spans="1:9" x14ac:dyDescent="0.2">
      <c r="A45" s="228" t="s">
        <v>45</v>
      </c>
      <c r="B45" s="227" t="s">
        <v>46</v>
      </c>
      <c r="C45" s="264" t="s">
        <v>265</v>
      </c>
      <c r="D45" s="264" t="s">
        <v>264</v>
      </c>
      <c r="E45" s="264" t="s">
        <v>263</v>
      </c>
      <c r="F45" s="264" t="s">
        <v>262</v>
      </c>
      <c r="G45" s="263" t="s">
        <v>261</v>
      </c>
      <c r="H45" s="227" t="s">
        <v>260</v>
      </c>
      <c r="I45" s="227" t="s">
        <v>259</v>
      </c>
    </row>
    <row r="46" spans="1:9" x14ac:dyDescent="0.2">
      <c r="A46" s="223">
        <v>1131100001</v>
      </c>
      <c r="B46" s="223" t="s">
        <v>568</v>
      </c>
      <c r="C46" s="222">
        <v>2410935.73</v>
      </c>
      <c r="D46" s="222">
        <v>2410935.73</v>
      </c>
      <c r="E46" s="262"/>
      <c r="F46" s="262"/>
      <c r="G46" s="262"/>
      <c r="H46" s="261"/>
      <c r="I46" s="261"/>
    </row>
    <row r="47" spans="1:9" x14ac:dyDescent="0.2">
      <c r="A47" s="223" t="s">
        <v>915</v>
      </c>
      <c r="B47" s="223" t="s">
        <v>916</v>
      </c>
      <c r="C47" s="222">
        <v>72479570.950000003</v>
      </c>
      <c r="D47" s="222">
        <v>72479570.950000003</v>
      </c>
      <c r="E47" s="262"/>
      <c r="F47" s="262"/>
      <c r="G47" s="262"/>
      <c r="H47" s="261"/>
      <c r="I47" s="261"/>
    </row>
    <row r="48" spans="1:9" x14ac:dyDescent="0.2">
      <c r="A48" s="62"/>
      <c r="B48" s="62" t="s">
        <v>274</v>
      </c>
      <c r="C48" s="244">
        <f>SUM(C46:C47)</f>
        <v>74890506.680000007</v>
      </c>
      <c r="D48" s="244">
        <f>SUM(D46:D47)</f>
        <v>74890506.680000007</v>
      </c>
      <c r="E48" s="244">
        <f>SUM(E46:E47)</f>
        <v>0</v>
      </c>
      <c r="F48" s="244">
        <f>SUM(F46:F47)</f>
        <v>0</v>
      </c>
      <c r="G48" s="244">
        <f>SUM(G46:G47)</f>
        <v>0</v>
      </c>
      <c r="H48" s="244"/>
      <c r="I48" s="244"/>
    </row>
    <row r="51" spans="1:11" x14ac:dyDescent="0.2">
      <c r="A51" s="217" t="s">
        <v>273</v>
      </c>
      <c r="B51" s="230"/>
      <c r="C51" s="268"/>
      <c r="E51" s="265"/>
      <c r="F51" s="265"/>
      <c r="I51" s="267" t="s">
        <v>266</v>
      </c>
    </row>
    <row r="52" spans="1:11" x14ac:dyDescent="0.2">
      <c r="A52" s="266"/>
      <c r="B52" s="266"/>
      <c r="C52" s="265"/>
      <c r="D52" s="265"/>
      <c r="E52" s="265"/>
      <c r="F52" s="265"/>
    </row>
    <row r="53" spans="1:11" x14ac:dyDescent="0.2">
      <c r="A53" s="228" t="s">
        <v>45</v>
      </c>
      <c r="B53" s="227" t="s">
        <v>46</v>
      </c>
      <c r="C53" s="264" t="s">
        <v>265</v>
      </c>
      <c r="D53" s="264" t="s">
        <v>264</v>
      </c>
      <c r="E53" s="264" t="s">
        <v>263</v>
      </c>
      <c r="F53" s="264" t="s">
        <v>262</v>
      </c>
      <c r="G53" s="263" t="s">
        <v>261</v>
      </c>
      <c r="H53" s="227" t="s">
        <v>260</v>
      </c>
      <c r="I53" s="227" t="s">
        <v>259</v>
      </c>
    </row>
    <row r="54" spans="1:11" x14ac:dyDescent="0.2">
      <c r="A54" s="223" t="s">
        <v>523</v>
      </c>
      <c r="B54" s="223"/>
      <c r="C54" s="222"/>
      <c r="D54" s="262"/>
      <c r="E54" s="262"/>
      <c r="F54" s="262"/>
      <c r="G54" s="262"/>
      <c r="H54" s="261"/>
      <c r="I54" s="261"/>
    </row>
    <row r="55" spans="1:11" x14ac:dyDescent="0.2">
      <c r="A55" s="223"/>
      <c r="B55" s="223"/>
      <c r="C55" s="222"/>
      <c r="D55" s="262"/>
      <c r="E55" s="262"/>
      <c r="F55" s="262"/>
      <c r="G55" s="262"/>
      <c r="H55" s="261"/>
      <c r="I55" s="261"/>
    </row>
    <row r="56" spans="1:11" x14ac:dyDescent="0.2">
      <c r="A56" s="223"/>
      <c r="B56" s="223"/>
      <c r="C56" s="222"/>
      <c r="D56" s="262"/>
      <c r="E56" s="262"/>
      <c r="F56" s="262"/>
      <c r="G56" s="262"/>
      <c r="H56" s="261"/>
      <c r="I56" s="261"/>
      <c r="K56" s="7"/>
    </row>
    <row r="57" spans="1:11" x14ac:dyDescent="0.2">
      <c r="A57" s="223"/>
      <c r="B57" s="223"/>
      <c r="C57" s="222"/>
      <c r="D57" s="262"/>
      <c r="E57" s="262"/>
      <c r="F57" s="262"/>
      <c r="G57" s="262"/>
      <c r="H57" s="261"/>
      <c r="I57" s="261"/>
      <c r="K57" s="7"/>
    </row>
    <row r="58" spans="1:11" x14ac:dyDescent="0.2">
      <c r="A58" s="62"/>
      <c r="B58" s="62" t="s">
        <v>272</v>
      </c>
      <c r="C58" s="244">
        <f>SUM(C54:C57)</f>
        <v>0</v>
      </c>
      <c r="D58" s="244">
        <f>SUM(D54:D57)</f>
        <v>0</v>
      </c>
      <c r="E58" s="244">
        <f>SUM(E54:E57)</f>
        <v>0</v>
      </c>
      <c r="F58" s="244">
        <f>SUM(F54:F57)</f>
        <v>0</v>
      </c>
      <c r="G58" s="244">
        <f>SUM(G54:G57)</f>
        <v>0</v>
      </c>
      <c r="H58" s="244"/>
      <c r="I58" s="244"/>
      <c r="K58" s="7"/>
    </row>
    <row r="61" spans="1:11" x14ac:dyDescent="0.2">
      <c r="A61" s="217" t="s">
        <v>271</v>
      </c>
      <c r="B61" s="230"/>
      <c r="E61" s="265"/>
      <c r="F61" s="265"/>
      <c r="I61" s="267" t="s">
        <v>266</v>
      </c>
    </row>
    <row r="62" spans="1:11" x14ac:dyDescent="0.2">
      <c r="A62" s="266"/>
      <c r="B62" s="266"/>
      <c r="C62" s="265"/>
      <c r="D62" s="265"/>
      <c r="E62" s="265"/>
      <c r="F62" s="265"/>
    </row>
    <row r="63" spans="1:11" x14ac:dyDescent="0.2">
      <c r="A63" s="228" t="s">
        <v>45</v>
      </c>
      <c r="B63" s="227" t="s">
        <v>46</v>
      </c>
      <c r="C63" s="264" t="s">
        <v>265</v>
      </c>
      <c r="D63" s="264" t="s">
        <v>264</v>
      </c>
      <c r="E63" s="264" t="s">
        <v>263</v>
      </c>
      <c r="F63" s="264" t="s">
        <v>262</v>
      </c>
      <c r="G63" s="263" t="s">
        <v>261</v>
      </c>
      <c r="H63" s="227" t="s">
        <v>260</v>
      </c>
      <c r="I63" s="227" t="s">
        <v>259</v>
      </c>
    </row>
    <row r="64" spans="1:11" x14ac:dyDescent="0.2">
      <c r="A64" s="223" t="s">
        <v>523</v>
      </c>
      <c r="B64" s="223"/>
      <c r="C64" s="222"/>
      <c r="D64" s="262"/>
      <c r="E64" s="262"/>
      <c r="F64" s="262"/>
      <c r="G64" s="262"/>
      <c r="H64" s="261"/>
      <c r="I64" s="261"/>
    </row>
    <row r="65" spans="1:11" x14ac:dyDescent="0.2">
      <c r="A65" s="223"/>
      <c r="B65" s="223"/>
      <c r="C65" s="222"/>
      <c r="D65" s="262"/>
      <c r="E65" s="262"/>
      <c r="F65" s="262"/>
      <c r="G65" s="262"/>
      <c r="H65" s="261"/>
      <c r="I65" s="261"/>
    </row>
    <row r="66" spans="1:11" x14ac:dyDescent="0.2">
      <c r="A66" s="223"/>
      <c r="B66" s="223"/>
      <c r="C66" s="222"/>
      <c r="D66" s="262"/>
      <c r="E66" s="262"/>
      <c r="F66" s="262"/>
      <c r="G66" s="262"/>
      <c r="H66" s="261"/>
      <c r="I66" s="261"/>
    </row>
    <row r="67" spans="1:11" x14ac:dyDescent="0.2">
      <c r="A67" s="223"/>
      <c r="B67" s="223"/>
      <c r="C67" s="222"/>
      <c r="D67" s="262"/>
      <c r="E67" s="262"/>
      <c r="F67" s="262"/>
      <c r="G67" s="262"/>
      <c r="H67" s="261"/>
      <c r="I67" s="261"/>
    </row>
    <row r="68" spans="1:11" x14ac:dyDescent="0.2">
      <c r="A68" s="62"/>
      <c r="B68" s="62" t="s">
        <v>270</v>
      </c>
      <c r="C68" s="244">
        <f>SUM(C64:C67)</f>
        <v>0</v>
      </c>
      <c r="D68" s="244">
        <f>SUM(D64:D67)</f>
        <v>0</v>
      </c>
      <c r="E68" s="244">
        <f>SUM(E64:E67)</f>
        <v>0</v>
      </c>
      <c r="F68" s="244">
        <f>SUM(F64:F67)</f>
        <v>0</v>
      </c>
      <c r="G68" s="244">
        <f>SUM(G64:G67)</f>
        <v>0</v>
      </c>
      <c r="H68" s="244"/>
      <c r="I68" s="244"/>
    </row>
    <row r="71" spans="1:11" x14ac:dyDescent="0.2">
      <c r="A71" s="217" t="s">
        <v>269</v>
      </c>
      <c r="B71" s="230"/>
      <c r="E71" s="265"/>
      <c r="F71" s="265"/>
      <c r="I71" s="267" t="s">
        <v>266</v>
      </c>
    </row>
    <row r="72" spans="1:11" x14ac:dyDescent="0.2">
      <c r="A72" s="266"/>
      <c r="B72" s="266"/>
      <c r="C72" s="265"/>
      <c r="D72" s="265"/>
      <c r="E72" s="265"/>
      <c r="F72" s="265"/>
    </row>
    <row r="73" spans="1:11" x14ac:dyDescent="0.2">
      <c r="A73" s="228" t="s">
        <v>45</v>
      </c>
      <c r="B73" s="227" t="s">
        <v>46</v>
      </c>
      <c r="C73" s="264" t="s">
        <v>265</v>
      </c>
      <c r="D73" s="264" t="s">
        <v>264</v>
      </c>
      <c r="E73" s="264" t="s">
        <v>263</v>
      </c>
      <c r="F73" s="264" t="s">
        <v>262</v>
      </c>
      <c r="G73" s="263" t="s">
        <v>261</v>
      </c>
      <c r="H73" s="227" t="s">
        <v>260</v>
      </c>
      <c r="I73" s="227" t="s">
        <v>259</v>
      </c>
    </row>
    <row r="74" spans="1:11" x14ac:dyDescent="0.2">
      <c r="A74" s="223" t="s">
        <v>523</v>
      </c>
      <c r="B74" s="223"/>
      <c r="C74" s="222"/>
      <c r="D74" s="262"/>
      <c r="E74" s="262"/>
      <c r="F74" s="262"/>
      <c r="G74" s="262"/>
      <c r="H74" s="261"/>
      <c r="I74" s="261"/>
      <c r="K74" s="7"/>
    </row>
    <row r="75" spans="1:11" x14ac:dyDescent="0.2">
      <c r="A75" s="223"/>
      <c r="B75" s="223"/>
      <c r="C75" s="222"/>
      <c r="D75" s="262"/>
      <c r="E75" s="262"/>
      <c r="F75" s="262"/>
      <c r="G75" s="262"/>
      <c r="H75" s="261"/>
      <c r="I75" s="261"/>
      <c r="K75" s="7"/>
    </row>
    <row r="76" spans="1:11" x14ac:dyDescent="0.2">
      <c r="A76" s="223"/>
      <c r="B76" s="223"/>
      <c r="C76" s="222"/>
      <c r="D76" s="262"/>
      <c r="E76" s="262"/>
      <c r="F76" s="262"/>
      <c r="G76" s="262"/>
      <c r="H76" s="261"/>
      <c r="I76" s="261"/>
    </row>
    <row r="77" spans="1:11" x14ac:dyDescent="0.2">
      <c r="A77" s="223"/>
      <c r="B77" s="223"/>
      <c r="C77" s="222"/>
      <c r="D77" s="262"/>
      <c r="E77" s="262"/>
      <c r="F77" s="262"/>
      <c r="G77" s="262"/>
      <c r="H77" s="261"/>
      <c r="I77" s="261"/>
    </row>
    <row r="78" spans="1:11" x14ac:dyDescent="0.2">
      <c r="A78" s="62"/>
      <c r="B78" s="62" t="s">
        <v>268</v>
      </c>
      <c r="C78" s="244">
        <f>SUM(C74:C77)</f>
        <v>0</v>
      </c>
      <c r="D78" s="244">
        <f>SUM(D74:D77)</f>
        <v>0</v>
      </c>
      <c r="E78" s="244">
        <f>SUM(E74:E77)</f>
        <v>0</v>
      </c>
      <c r="F78" s="244">
        <f>SUM(F74:F77)</f>
        <v>0</v>
      </c>
      <c r="G78" s="244">
        <f>SUM(G74:G77)</f>
        <v>0</v>
      </c>
      <c r="H78" s="244"/>
      <c r="I78" s="244"/>
    </row>
    <row r="81" spans="1:9" x14ac:dyDescent="0.2">
      <c r="A81" s="217" t="s">
        <v>267</v>
      </c>
      <c r="B81" s="230"/>
      <c r="E81" s="265"/>
      <c r="F81" s="265"/>
      <c r="I81" s="267" t="s">
        <v>266</v>
      </c>
    </row>
    <row r="82" spans="1:9" x14ac:dyDescent="0.2">
      <c r="A82" s="266"/>
      <c r="B82" s="266"/>
      <c r="C82" s="265"/>
      <c r="D82" s="265"/>
      <c r="E82" s="265"/>
      <c r="F82" s="265"/>
    </row>
    <row r="83" spans="1:9" x14ac:dyDescent="0.2">
      <c r="A83" s="228" t="s">
        <v>45</v>
      </c>
      <c r="B83" s="227" t="s">
        <v>46</v>
      </c>
      <c r="C83" s="264" t="s">
        <v>265</v>
      </c>
      <c r="D83" s="264" t="s">
        <v>264</v>
      </c>
      <c r="E83" s="264" t="s">
        <v>263</v>
      </c>
      <c r="F83" s="264" t="s">
        <v>262</v>
      </c>
      <c r="G83" s="263" t="s">
        <v>261</v>
      </c>
      <c r="H83" s="227" t="s">
        <v>260</v>
      </c>
      <c r="I83" s="227" t="s">
        <v>259</v>
      </c>
    </row>
    <row r="84" spans="1:9" x14ac:dyDescent="0.2">
      <c r="A84" s="223" t="s">
        <v>523</v>
      </c>
      <c r="B84" s="223"/>
      <c r="C84" s="222"/>
      <c r="D84" s="262"/>
      <c r="E84" s="262"/>
      <c r="F84" s="262"/>
      <c r="G84" s="262"/>
      <c r="H84" s="261"/>
      <c r="I84" s="261"/>
    </row>
    <row r="85" spans="1:9" x14ac:dyDescent="0.2">
      <c r="A85" s="223"/>
      <c r="B85" s="223"/>
      <c r="C85" s="222"/>
      <c r="D85" s="262"/>
      <c r="E85" s="262"/>
      <c r="F85" s="262"/>
      <c r="G85" s="262"/>
      <c r="H85" s="261"/>
      <c r="I85" s="261"/>
    </row>
    <row r="86" spans="1:9" x14ac:dyDescent="0.2">
      <c r="A86" s="223"/>
      <c r="B86" s="223"/>
      <c r="C86" s="222"/>
      <c r="D86" s="262"/>
      <c r="E86" s="262"/>
      <c r="F86" s="262"/>
      <c r="G86" s="262"/>
      <c r="H86" s="261"/>
      <c r="I86" s="261"/>
    </row>
    <row r="87" spans="1:9" x14ac:dyDescent="0.2">
      <c r="A87" s="223"/>
      <c r="B87" s="223"/>
      <c r="C87" s="222"/>
      <c r="D87" s="262"/>
      <c r="E87" s="262"/>
      <c r="F87" s="262"/>
      <c r="G87" s="262"/>
      <c r="H87" s="261"/>
      <c r="I87" s="261"/>
    </row>
    <row r="88" spans="1:9" x14ac:dyDescent="0.2">
      <c r="A88" s="62"/>
      <c r="B88" s="62" t="s">
        <v>258</v>
      </c>
      <c r="C88" s="244">
        <f>SUM(C84:C87)</f>
        <v>0</v>
      </c>
      <c r="D88" s="244">
        <f>SUM(D84:D87)</f>
        <v>0</v>
      </c>
      <c r="E88" s="244">
        <f>SUM(E84:E87)</f>
        <v>0</v>
      </c>
      <c r="F88" s="244">
        <f>SUM(F84:F87)</f>
        <v>0</v>
      </c>
      <c r="G88" s="244">
        <f>SUM(G84:G87)</f>
        <v>0</v>
      </c>
      <c r="H88" s="244"/>
      <c r="I88" s="244"/>
    </row>
    <row r="169" spans="1:8" x14ac:dyDescent="0.2">
      <c r="A169" s="12"/>
      <c r="B169" s="12"/>
      <c r="C169" s="13"/>
      <c r="D169" s="13"/>
      <c r="E169" s="13"/>
      <c r="F169" s="13"/>
      <c r="G169" s="13"/>
      <c r="H169" s="12"/>
    </row>
    <row r="170" spans="1:8" x14ac:dyDescent="0.2">
      <c r="A170" s="84"/>
      <c r="B170" s="85"/>
    </row>
    <row r="171" spans="1:8" x14ac:dyDescent="0.2">
      <c r="A171" s="84"/>
      <c r="B171" s="85"/>
    </row>
    <row r="172" spans="1:8" x14ac:dyDescent="0.2">
      <c r="A172" s="84"/>
      <c r="B172" s="85"/>
    </row>
    <row r="173" spans="1:8" x14ac:dyDescent="0.2">
      <c r="A173" s="84"/>
      <c r="B173" s="85"/>
    </row>
    <row r="174" spans="1:8" x14ac:dyDescent="0.2">
      <c r="A174" s="84"/>
      <c r="B174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28 C36 C45 C53 C63 C73 C83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28 A36 A45 A53 A63 A73 A83"/>
    <dataValidation allowBlank="1" showInputMessage="1" showErrorMessage="1" prompt="Corresponde al nombre o descripción de la cuenta de acuerdo al Plan de Cuentas emitido por el CONAC." sqref="B7 B20 B45 B53 B63 B73 B83 B28 B36"/>
    <dataValidation allowBlank="1" showInputMessage="1" showErrorMessage="1" prompt="Importe de la cuentas por cobrar con fecha de vencimiento de 1 a 90 días." sqref="D7 D20 D45 D53 D63 D73 D83 D28 D36"/>
    <dataValidation allowBlank="1" showInputMessage="1" showErrorMessage="1" prompt="Importe de la cuentas por cobrar con fecha de vencimiento de 91 a 180 días." sqref="E7 E20 E45 E53 E63 E73 E83 E28 E36"/>
    <dataValidation allowBlank="1" showInputMessage="1" showErrorMessage="1" prompt="Importe de la cuentas por cobrar con fecha de vencimiento de 181 a 365 días." sqref="F7 F20 F45 F53 F63 F73 F83 F28 F36"/>
    <dataValidation allowBlank="1" showInputMessage="1" showErrorMessage="1" prompt="Importe de la cuentas por cobrar con vencimiento mayor a 365 días." sqref="G7 G20 G45 G53 G63 G73 G83 G28 G36"/>
    <dataValidation allowBlank="1" showInputMessage="1" showErrorMessage="1" prompt="Informar sobre caraterísticas cualitativas de la cuenta, ejemplo: acciones implementadas para su recuperación, causas de la demora en su recuperación." sqref="H7 H20 H45 H53 H63 H73 H83 H28 H36"/>
    <dataValidation allowBlank="1" showInputMessage="1" showErrorMessage="1" prompt="Indicar si el deudor ya sobrepasó el plazo estipulado para pago, 90, 180 o 365 días." sqref="I7 I20 I45 I53 I63 I73 I83 I28 I36"/>
  </dataValidations>
  <pageMargins left="0.7" right="0.7" top="0.75" bottom="0.75" header="0.3" footer="0.3"/>
  <pageSetup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8" sqref="A8:H8"/>
      <selection pane="bottomLeft" activeCell="A8" sqref="A8:H8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4.6640625" style="7" customWidth="1"/>
    <col min="4" max="7" width="13.6640625" style="7" customWidth="1"/>
    <col min="8" max="9" width="17.6640625" style="6" customWidth="1"/>
    <col min="10" max="10" width="11.44140625" style="6" customWidth="1"/>
    <col min="11" max="16384" width="11.441406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60" t="s">
        <v>143</v>
      </c>
      <c r="B2" s="461"/>
      <c r="C2" s="88"/>
      <c r="D2" s="88"/>
      <c r="E2" s="88"/>
      <c r="F2" s="88"/>
      <c r="G2" s="88"/>
      <c r="H2" s="88"/>
    </row>
    <row r="3" spans="1:8" s="83" customFormat="1" ht="10.8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64" t="s">
        <v>235</v>
      </c>
      <c r="B4" s="465"/>
      <c r="C4" s="465"/>
      <c r="D4" s="465"/>
      <c r="E4" s="465"/>
      <c r="F4" s="465"/>
      <c r="G4" s="465"/>
      <c r="H4" s="466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67" t="s">
        <v>151</v>
      </c>
      <c r="B6" s="468"/>
      <c r="C6" s="468"/>
      <c r="D6" s="468"/>
      <c r="E6" s="468"/>
      <c r="F6" s="468"/>
      <c r="G6" s="468"/>
      <c r="H6" s="469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/>
  </sheetViews>
  <sheetFormatPr baseColWidth="10" defaultColWidth="11.44140625" defaultRowHeight="10.199999999999999" x14ac:dyDescent="0.2"/>
  <cols>
    <col min="1" max="1" width="20.6640625" style="18" customWidth="1"/>
    <col min="2" max="7" width="11.44140625" style="18"/>
    <col min="8" max="8" width="17.6640625" style="18" customWidth="1"/>
    <col min="9" max="16384" width="11.441406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286</v>
      </c>
      <c r="B5" s="20"/>
      <c r="C5" s="20"/>
      <c r="D5" s="20"/>
      <c r="E5" s="20"/>
      <c r="F5" s="17"/>
      <c r="G5" s="17"/>
      <c r="H5" s="190" t="s">
        <v>285</v>
      </c>
    </row>
    <row r="6" spans="1:17" x14ac:dyDescent="0.2">
      <c r="J6" s="470"/>
      <c r="K6" s="470"/>
      <c r="L6" s="470"/>
      <c r="M6" s="470"/>
      <c r="N6" s="470"/>
      <c r="O6" s="470"/>
      <c r="P6" s="470"/>
      <c r="Q6" s="470"/>
    </row>
    <row r="7" spans="1:17" x14ac:dyDescent="0.2">
      <c r="A7" s="3" t="s">
        <v>52</v>
      </c>
    </row>
    <row r="8" spans="1:17" ht="52.5" customHeight="1" x14ac:dyDescent="0.2">
      <c r="A8" s="471" t="s">
        <v>284</v>
      </c>
      <c r="B8" s="471"/>
      <c r="C8" s="471"/>
      <c r="D8" s="471"/>
      <c r="E8" s="471"/>
      <c r="F8" s="471"/>
      <c r="G8" s="471"/>
      <c r="H8" s="471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zoomScaleNormal="100" zoomScaleSheetLayoutView="100" workbookViewId="0">
      <selection activeCell="C27" sqref="C27"/>
    </sheetView>
  </sheetViews>
  <sheetFormatPr baseColWidth="10" defaultColWidth="11.44140625" defaultRowHeight="10.199999999999999" x14ac:dyDescent="0.2"/>
  <cols>
    <col min="1" max="1" width="20.6640625" style="89" customWidth="1"/>
    <col min="2" max="2" width="43" style="89" customWidth="1"/>
    <col min="3" max="3" width="17.6640625" style="7" customWidth="1"/>
    <col min="4" max="4" width="17.6640625" style="89" customWidth="1"/>
    <col min="5" max="16384" width="11.441406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6" customFormat="1" ht="11.25" customHeight="1" x14ac:dyDescent="0.2">
      <c r="A5" s="259" t="s">
        <v>292</v>
      </c>
      <c r="B5" s="89"/>
      <c r="C5" s="280"/>
      <c r="D5" s="279" t="s">
        <v>289</v>
      </c>
    </row>
    <row r="6" spans="1:4" x14ac:dyDescent="0.2">
      <c r="A6" s="278"/>
      <c r="B6" s="278"/>
      <c r="C6" s="277"/>
      <c r="D6" s="276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75" t="s">
        <v>288</v>
      </c>
    </row>
    <row r="8" spans="1:4" x14ac:dyDescent="0.2">
      <c r="A8" s="223" t="s">
        <v>523</v>
      </c>
      <c r="B8" s="261"/>
      <c r="C8" s="262"/>
      <c r="D8" s="261"/>
    </row>
    <row r="9" spans="1:4" x14ac:dyDescent="0.2">
      <c r="A9" s="223"/>
      <c r="B9" s="261"/>
      <c r="C9" s="262"/>
      <c r="D9" s="261"/>
    </row>
    <row r="10" spans="1:4" x14ac:dyDescent="0.2">
      <c r="A10" s="281"/>
      <c r="B10" s="281" t="s">
        <v>291</v>
      </c>
      <c r="C10" s="219">
        <f>SUM(C8:C9)</f>
        <v>0</v>
      </c>
      <c r="D10" s="274"/>
    </row>
    <row r="11" spans="1:4" x14ac:dyDescent="0.2">
      <c r="A11" s="60"/>
      <c r="B11" s="60"/>
      <c r="C11" s="231"/>
      <c r="D11" s="60"/>
    </row>
    <row r="12" spans="1:4" x14ac:dyDescent="0.2">
      <c r="A12" s="60"/>
      <c r="B12" s="60"/>
      <c r="C12" s="231"/>
      <c r="D12" s="60"/>
    </row>
    <row r="13" spans="1:4" s="256" customFormat="1" ht="11.25" customHeight="1" x14ac:dyDescent="0.2">
      <c r="A13" s="259" t="s">
        <v>290</v>
      </c>
      <c r="B13" s="60"/>
      <c r="C13" s="280"/>
      <c r="D13" s="279" t="s">
        <v>289</v>
      </c>
    </row>
    <row r="14" spans="1:4" x14ac:dyDescent="0.2">
      <c r="A14" s="278"/>
      <c r="B14" s="278"/>
      <c r="C14" s="277"/>
      <c r="D14" s="276"/>
    </row>
    <row r="15" spans="1:4" ht="15" customHeight="1" x14ac:dyDescent="0.2">
      <c r="A15" s="228" t="s">
        <v>45</v>
      </c>
      <c r="B15" s="227" t="s">
        <v>46</v>
      </c>
      <c r="C15" s="225" t="s">
        <v>242</v>
      </c>
      <c r="D15" s="275" t="s">
        <v>288</v>
      </c>
    </row>
    <row r="16" spans="1:4" x14ac:dyDescent="0.2">
      <c r="A16" s="237">
        <v>1151102111</v>
      </c>
      <c r="B16" s="273" t="s">
        <v>569</v>
      </c>
      <c r="C16" s="262">
        <v>622431.16</v>
      </c>
      <c r="D16" s="261" t="s">
        <v>580</v>
      </c>
    </row>
    <row r="17" spans="1:4" x14ac:dyDescent="0.2">
      <c r="A17" s="237">
        <v>1151102141</v>
      </c>
      <c r="B17" s="273" t="s">
        <v>937</v>
      </c>
      <c r="C17" s="262">
        <v>819655.3</v>
      </c>
      <c r="D17" s="261" t="s">
        <v>580</v>
      </c>
    </row>
    <row r="18" spans="1:4" x14ac:dyDescent="0.2">
      <c r="A18" s="237">
        <v>1151102161</v>
      </c>
      <c r="B18" s="273" t="s">
        <v>572</v>
      </c>
      <c r="C18" s="262">
        <v>86533.35</v>
      </c>
      <c r="D18" s="261" t="s">
        <v>580</v>
      </c>
    </row>
    <row r="19" spans="1:4" x14ac:dyDescent="0.2">
      <c r="A19" s="237">
        <v>1151102171</v>
      </c>
      <c r="B19" s="273" t="s">
        <v>573</v>
      </c>
      <c r="C19" s="262">
        <v>66070.820000000007</v>
      </c>
      <c r="D19" s="261" t="s">
        <v>580</v>
      </c>
    </row>
    <row r="20" spans="1:4" x14ac:dyDescent="0.2">
      <c r="A20" s="237">
        <v>1151202212</v>
      </c>
      <c r="B20" s="273" t="s">
        <v>574</v>
      </c>
      <c r="C20" s="262">
        <v>262970.53000000003</v>
      </c>
      <c r="D20" s="261" t="s">
        <v>580</v>
      </c>
    </row>
    <row r="21" spans="1:4" x14ac:dyDescent="0.2">
      <c r="A21" s="237">
        <v>1151302461</v>
      </c>
      <c r="B21" s="273" t="s">
        <v>575</v>
      </c>
      <c r="C21" s="262">
        <v>79615.960000000006</v>
      </c>
      <c r="D21" s="261" t="s">
        <v>580</v>
      </c>
    </row>
    <row r="22" spans="1:4" x14ac:dyDescent="0.2">
      <c r="A22" s="237">
        <v>1151302471</v>
      </c>
      <c r="B22" s="273" t="s">
        <v>576</v>
      </c>
      <c r="C22" s="262">
        <v>690.49</v>
      </c>
      <c r="D22" s="261" t="s">
        <v>580</v>
      </c>
    </row>
    <row r="23" spans="1:4" x14ac:dyDescent="0.2">
      <c r="A23" s="237">
        <v>1151302491</v>
      </c>
      <c r="B23" s="273" t="s">
        <v>577</v>
      </c>
      <c r="C23" s="262">
        <v>297.22000000000003</v>
      </c>
      <c r="D23" s="261" t="s">
        <v>580</v>
      </c>
    </row>
    <row r="24" spans="1:4" x14ac:dyDescent="0.2">
      <c r="A24" s="237">
        <v>1151802911</v>
      </c>
      <c r="B24" s="273" t="s">
        <v>578</v>
      </c>
      <c r="C24" s="262">
        <v>64.98</v>
      </c>
      <c r="D24" s="261" t="s">
        <v>580</v>
      </c>
    </row>
    <row r="25" spans="1:4" x14ac:dyDescent="0.2">
      <c r="A25" s="237">
        <v>1151802921</v>
      </c>
      <c r="B25" s="273" t="s">
        <v>579</v>
      </c>
      <c r="C25" s="262">
        <v>18472.07</v>
      </c>
      <c r="D25" s="261" t="s">
        <v>580</v>
      </c>
    </row>
    <row r="26" spans="1:4" x14ac:dyDescent="0.2">
      <c r="A26" s="237">
        <v>1151802941</v>
      </c>
      <c r="B26" s="273" t="s">
        <v>579</v>
      </c>
      <c r="C26" s="262">
        <v>1073.19</v>
      </c>
      <c r="D26" s="261" t="s">
        <v>580</v>
      </c>
    </row>
    <row r="27" spans="1:4" x14ac:dyDescent="0.2">
      <c r="A27" s="251"/>
      <c r="B27" s="251" t="s">
        <v>287</v>
      </c>
      <c r="C27" s="233">
        <f>SUM(C16:C26)</f>
        <v>1957875.07</v>
      </c>
      <c r="D27" s="274"/>
    </row>
    <row r="29" spans="1:4" x14ac:dyDescent="0.2">
      <c r="B29" s="89" t="str">
        <f>+UPPER(B11)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15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Método de valuación aplicados." sqref="D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</cp:lastModifiedBy>
  <cp:lastPrinted>2017-10-30T16:55:28Z</cp:lastPrinted>
  <dcterms:created xsi:type="dcterms:W3CDTF">2012-12-11T20:36:24Z</dcterms:created>
  <dcterms:modified xsi:type="dcterms:W3CDTF">2018-01-30T19:55:51Z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