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 Informe trimestral\2020\4to Trimestre\Definitivos\"/>
    </mc:Choice>
  </mc:AlternateContent>
  <xr:revisionPtr revIDLastSave="0" documentId="13_ncr:1_{B8F51166-9AC6-4D2A-A6D1-0DC806DEB41B}" xr6:coauthVersionLast="45" xr6:coauthVersionMax="46" xr10:uidLastSave="{00000000-0000-0000-0000-000000000000}"/>
  <bookViews>
    <workbookView xWindow="-120" yWindow="-120" windowWidth="29040" windowHeight="1584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CA!$A$34:$H$63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7" i="4"/>
  <c r="H8" i="8"/>
  <c r="H6" i="8"/>
  <c r="H37" i="6"/>
  <c r="C77" i="6"/>
  <c r="H55" i="6"/>
  <c r="H56" i="6"/>
  <c r="H57" i="6"/>
  <c r="H58" i="6"/>
  <c r="H59" i="6"/>
  <c r="H60" i="6"/>
  <c r="H61" i="6"/>
  <c r="H62" i="6"/>
  <c r="H63" i="6"/>
  <c r="H54" i="6"/>
  <c r="H45" i="6"/>
  <c r="H46" i="6"/>
  <c r="H47" i="6"/>
  <c r="H48" i="6"/>
  <c r="H43" i="6" s="1"/>
  <c r="H49" i="6"/>
  <c r="H50" i="6"/>
  <c r="H51" i="6"/>
  <c r="H52" i="6"/>
  <c r="H44" i="6"/>
  <c r="H35" i="6"/>
  <c r="H36" i="6"/>
  <c r="H38" i="6"/>
  <c r="H39" i="6"/>
  <c r="H40" i="6"/>
  <c r="H41" i="6"/>
  <c r="H42" i="6"/>
  <c r="H34" i="6"/>
  <c r="H25" i="6"/>
  <c r="H26" i="6"/>
  <c r="H27" i="6"/>
  <c r="H28" i="6"/>
  <c r="H29" i="6"/>
  <c r="H30" i="6"/>
  <c r="H31" i="6"/>
  <c r="H32" i="6"/>
  <c r="H24" i="6"/>
  <c r="H15" i="6"/>
  <c r="H16" i="6"/>
  <c r="H17" i="6"/>
  <c r="H13" i="6" s="1"/>
  <c r="H18" i="6"/>
  <c r="H19" i="6"/>
  <c r="H20" i="6"/>
  <c r="H21" i="6"/>
  <c r="H22" i="6"/>
  <c r="H14" i="6"/>
  <c r="H12" i="6"/>
  <c r="H7" i="6"/>
  <c r="H8" i="6"/>
  <c r="H9" i="6"/>
  <c r="H10" i="6"/>
  <c r="H11" i="6"/>
  <c r="H6" i="6"/>
  <c r="D53" i="6"/>
  <c r="E53" i="6"/>
  <c r="F53" i="6"/>
  <c r="G53" i="6"/>
  <c r="H53" i="6"/>
  <c r="C53" i="6"/>
  <c r="D43" i="6"/>
  <c r="E43" i="6"/>
  <c r="F43" i="6"/>
  <c r="G43" i="6"/>
  <c r="C43" i="6"/>
  <c r="D33" i="6"/>
  <c r="E33" i="6"/>
  <c r="F33" i="6"/>
  <c r="G33" i="6"/>
  <c r="C33" i="6"/>
  <c r="D23" i="6"/>
  <c r="E23" i="6"/>
  <c r="F23" i="6"/>
  <c r="G23" i="6"/>
  <c r="H23" i="6"/>
  <c r="C23" i="6"/>
  <c r="D13" i="6"/>
  <c r="E13" i="6"/>
  <c r="F13" i="6"/>
  <c r="G13" i="6"/>
  <c r="C13" i="6"/>
  <c r="H5" i="6"/>
  <c r="D5" i="6"/>
  <c r="E5" i="6"/>
  <c r="F5" i="6"/>
  <c r="G5" i="6"/>
  <c r="C5" i="6"/>
  <c r="E77" i="6"/>
  <c r="H40" i="5"/>
  <c r="H39" i="5"/>
  <c r="H38" i="5"/>
  <c r="H36" i="5" s="1"/>
  <c r="H37" i="5"/>
  <c r="G36" i="5"/>
  <c r="F36" i="5"/>
  <c r="E36" i="5"/>
  <c r="D36" i="5"/>
  <c r="C36" i="5"/>
  <c r="H34" i="5"/>
  <c r="H33" i="5"/>
  <c r="H32" i="5"/>
  <c r="H31" i="5"/>
  <c r="H30" i="5"/>
  <c r="H29" i="5"/>
  <c r="H28" i="5"/>
  <c r="H27" i="5"/>
  <c r="H26" i="5"/>
  <c r="G25" i="5"/>
  <c r="F25" i="5"/>
  <c r="E25" i="5"/>
  <c r="D25" i="5"/>
  <c r="C25" i="5"/>
  <c r="H23" i="5"/>
  <c r="H22" i="5"/>
  <c r="H21" i="5"/>
  <c r="H20" i="5"/>
  <c r="H19" i="5"/>
  <c r="H18" i="5"/>
  <c r="H17" i="5"/>
  <c r="G16" i="5"/>
  <c r="F16" i="5"/>
  <c r="E16" i="5"/>
  <c r="D16" i="5"/>
  <c r="C16" i="5"/>
  <c r="H14" i="5"/>
  <c r="H13" i="5"/>
  <c r="H12" i="5"/>
  <c r="H11" i="5"/>
  <c r="H10" i="5"/>
  <c r="H9" i="5"/>
  <c r="H8" i="5"/>
  <c r="H7" i="5"/>
  <c r="H6" i="5" s="1"/>
  <c r="G6" i="5"/>
  <c r="F6" i="5"/>
  <c r="E6" i="5"/>
  <c r="D6" i="5"/>
  <c r="C6" i="5"/>
  <c r="H16" i="4" l="1"/>
  <c r="D42" i="5"/>
  <c r="H33" i="6"/>
  <c r="H77" i="6" s="1"/>
  <c r="F77" i="6"/>
  <c r="D77" i="6"/>
  <c r="G77" i="6"/>
  <c r="H25" i="5"/>
  <c r="H16" i="5"/>
  <c r="H42" i="5" s="1"/>
  <c r="E42" i="5"/>
  <c r="F42" i="5"/>
  <c r="C42" i="5"/>
  <c r="G42" i="5"/>
  <c r="D16" i="4" l="1"/>
  <c r="E16" i="4"/>
  <c r="F16" i="4"/>
  <c r="G16" i="4"/>
  <c r="C16" i="4"/>
  <c r="D16" i="8"/>
  <c r="E16" i="8"/>
  <c r="F16" i="8"/>
  <c r="G16" i="8"/>
  <c r="H16" i="8"/>
  <c r="C16" i="8"/>
</calcChain>
</file>

<file path=xl/sharedStrings.xml><?xml version="1.0" encoding="utf-8"?>
<sst xmlns="http://schemas.openxmlformats.org/spreadsheetml/2006/main" count="200" uniqueCount="142">
  <si>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</si>
  <si>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</si>
  <si>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</si>
  <si>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</si>
  <si>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</si>
  <si>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</si>
  <si>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</si>
  <si>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</si>
  <si>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</si>
  <si>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</si>
  <si>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</si>
  <si>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</si>
  <si>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</si>
  <si>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</si>
  <si>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</si>
  <si>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</si>
  <si>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</si>
  <si>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</si>
  <si>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</si>
  <si>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</si>
  <si>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</si>
  <si>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</si>
  <si>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</si>
  <si>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</si>
  <si>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</si>
  <si>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</si>
  <si>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</si>
  <si>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</si>
  <si>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</si>
  <si>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</si>
  <si>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</si>
  <si>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</si>
  <si>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</si>
  <si>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</si>
  <si>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</si>
  <si>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</si>
  <si>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</si>
  <si>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</si>
  <si>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</si>
  <si>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</si>
  <si>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</si>
  <si>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</si>
  <si>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</si>
  <si>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</si>
  <si>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</si>
  <si>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</si>
  <si>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</si>
  <si>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</si>
  <si>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</si>
  <si>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</si>
  <si>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</si>
  <si>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</si>
  <si>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</si>
  <si>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</si>
  <si>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</si>
  <si>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</si>
  <si>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</si>
  <si>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</si>
  <si>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</si>
  <si>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</si>
  <si>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</si>
  <si>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</si>
  <si>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</si>
  <si>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</si>
  <si>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</si>
  <si>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</si>
  <si>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</si>
  <si>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</si>
  <si>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</si>
  <si>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</si>
  <si>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</si>
  <si>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</si>
  <si>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</si>
  <si>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</si>
  <si>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</si>
  <si>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</si>
  <si>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</si>
  <si>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</si>
  <si>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</si>
  <si>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</si>
  <si>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</si>
  <si>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</si>
  <si>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</si>
  <si>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</si>
  <si>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</si>
  <si>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</si>
  <si>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</si>
  <si>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</si>
  <si>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</si>
  <si>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</si>
  <si>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</si>
  <si>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</si>
  <si>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</si>
  <si>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</si>
  <si>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</si>
  <si>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</si>
  <si>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</si>
  <si>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</si>
  <si>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</si>
  <si>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</si>
  <si>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</si>
  <si>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</si>
  <si>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</si>
  <si>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</si>
  <si>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</si>
  <si>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</si>
  <si>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</si>
  <si>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</si>
  <si>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</si>
  <si>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</si>
  <si>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</si>
  <si>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</si>
  <si>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</si>
  <si>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</si>
  <si>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</si>
  <si>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</si>
  <si>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</si>
  <si>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</si>
  <si>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</si>
  <si>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</si>
  <si>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</si>
  <si>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</si>
  <si>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</si>
  <si>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</si>
  <si>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</si>
  <si>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</si>
  <si>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</si>
  <si>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</si>
  <si>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
Estado Analítico del Ejercicio del Presupuesto de Egresos
Clasificación por Objeto del Gasto (Capítulo y Concepto)
Del 1 de Enero al 31 de Diciembre 2020</t>
  </si>
  <si>
    <t>Universidad de Guanajuato
Estado Analítico del Ejercicio del Presupuesto de Egresos
Clasificación Económica (por Tipo de Gasto)
Del 1 de Enero al 31 de Diciembre 2020</t>
  </si>
  <si>
    <t>Universidad de Guanajuato
Estado Analítico del Ejercicio del Presupuesto de Egresos
Clasificación Administrativa
Del 1 de Enero al 31 de Diciembre 2020</t>
  </si>
  <si>
    <t>Universidad de Guanajuato
Estado Analítico del Ejercicio del Presupuesto de Egresos
Clasificación Funcional (Finalidad y Función)
Del 1 de Enero al 31 de Diciembre 2020</t>
  </si>
  <si>
    <t>Universidad de Guanajuato AU001 Rectoria General</t>
  </si>
  <si>
    <t>Universidad de Guanajuato AU001 Campus Guanajuato</t>
  </si>
  <si>
    <t>Universidad de Guanajuato AU001 Campus León</t>
  </si>
  <si>
    <t>Universidad de Guanajuato AU001 Campus Irapuato-Salamanca</t>
  </si>
  <si>
    <t>Universidad de Guanajuato AU001 Campus Celaya-Salvatierra</t>
  </si>
  <si>
    <t>Universidad de Guanajuato AU001 Colegio de Nivel Medio Superior</t>
  </si>
  <si>
    <t>Gobierno (Federal/Estatal/Municipal) de Guanajuato
Estado Analítico del Ejercicio del Presupuesto de Egresos
Clasificación Administrativa
Del 1 de Enero al 31 de Diciembre 2020</t>
  </si>
  <si>
    <t>Sector Paraestatal del Gobierno (Federal/Estatal/Municipal) de ______________________
Estado Analítico del Ejercicio del Presupuesto de Egresos
Clasificación Administrativa
Del 01 de enero al 31 de diciembre del 2020</t>
  </si>
  <si>
    <t>(Continua)</t>
  </si>
  <si>
    <t>(Concluye)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</si>
</sst>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165" fontId="2" fillId="0" borderId="15" xfId="16" applyNumberFormat="1" applyFont="1" applyBorder="1" applyProtection="1">
      <protection locked="0"/>
    </xf>
    <xf numFmtId="43" fontId="0" fillId="0" borderId="0" xfId="16" applyFont="1" applyProtection="1">
      <protection locked="0"/>
    </xf>
    <xf numFmtId="4" fontId="2" fillId="0" borderId="15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4" fontId="6" fillId="0" borderId="0" xfId="0" applyNumberFormat="1" applyFont="1" applyFill="1" applyBorder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1466850</xdr:colOff>
      <xdr:row>88</xdr:row>
      <xdr:rowOff>66675</xdr:rowOff>
    </xdr:from>
    <xdr:to>
      <xdr:col>2</xdr:col>
      <xdr:colOff>171450</xdr:colOff>
      <xdr:row>91</xdr:row>
      <xdr:rowOff>123825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83314FBF-63C8-45F1-8FAB-B646C826DBBA}"/>
            </a:ext>
          </a:extLst>
        </xdr:cNvPr>
        <xdr:cNvSpPr txBox="1"/>
      </xdr:nvSpPr>
      <xdr:spPr>
        <a:xfrm>
          <a:off x="1800225" y="13296900"/>
          <a:ext cx="22955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Secretario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Dr. Jorge Alberto Romero Hidalgo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rebuchet MS" panose="020B0603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3</xdr:col>
      <xdr:colOff>981075</xdr:colOff>
      <xdr:row>88</xdr:row>
      <xdr:rowOff>57150</xdr:rowOff>
    </xdr:from>
    <xdr:to>
      <xdr:col>6</xdr:col>
      <xdr:colOff>171450</xdr:colOff>
      <xdr:row>93</xdr:row>
      <xdr:rowOff>19051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8ECA0B9B-F3EC-4470-A68E-2DEE0E7CC70B}"/>
            </a:ext>
          </a:extLst>
        </xdr:cNvPr>
        <xdr:cNvSpPr txBox="1"/>
      </xdr:nvSpPr>
      <xdr:spPr>
        <a:xfrm>
          <a:off x="5953125" y="13287375"/>
          <a:ext cx="2419350" cy="676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  <xdr:twoCellAnchor>
    <xdr:from>
      <xdr:col>1</xdr:col>
      <xdr:colOff>1343025</xdr:colOff>
      <xdr:row>88</xdr:row>
      <xdr:rowOff>0</xdr:rowOff>
    </xdr:from>
    <xdr:to>
      <xdr:col>2</xdr:col>
      <xdr:colOff>323850</xdr:colOff>
      <xdr:row>88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57E27BF-B767-4997-B219-CCF3CF099BC6}"/>
            </a:ext>
          </a:extLst>
        </xdr:cNvPr>
        <xdr:cNvCxnSpPr/>
      </xdr:nvCxnSpPr>
      <xdr:spPr>
        <a:xfrm>
          <a:off x="1676400" y="13230225"/>
          <a:ext cx="2571750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87</xdr:row>
      <xdr:rowOff>133350</xdr:rowOff>
    </xdr:from>
    <xdr:to>
      <xdr:col>6</xdr:col>
      <xdr:colOff>438150</xdr:colOff>
      <xdr:row>88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BF69C7F-6CC4-4B9C-BF78-97C291666B34}"/>
            </a:ext>
          </a:extLst>
        </xdr:cNvPr>
        <xdr:cNvCxnSpPr/>
      </xdr:nvCxnSpPr>
      <xdr:spPr>
        <a:xfrm>
          <a:off x="5715000" y="13220700"/>
          <a:ext cx="292417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21</xdr:row>
      <xdr:rowOff>133350</xdr:rowOff>
    </xdr:from>
    <xdr:to>
      <xdr:col>2</xdr:col>
      <xdr:colOff>276225</xdr:colOff>
      <xdr:row>25</xdr:row>
      <xdr:rowOff>47625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A903E83E-CEF1-435C-9CE3-5A6F73454689}"/>
            </a:ext>
          </a:extLst>
        </xdr:cNvPr>
        <xdr:cNvSpPr txBox="1"/>
      </xdr:nvSpPr>
      <xdr:spPr>
        <a:xfrm>
          <a:off x="866775" y="3790950"/>
          <a:ext cx="22955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Secretario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Dr. Jorge Alberto Romero Hidalgo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rebuchet MS" panose="020B0603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4</xdr:col>
      <xdr:colOff>38100</xdr:colOff>
      <xdr:row>21</xdr:row>
      <xdr:rowOff>123825</xdr:rowOff>
    </xdr:from>
    <xdr:to>
      <xdr:col>6</xdr:col>
      <xdr:colOff>361950</xdr:colOff>
      <xdr:row>26</xdr:row>
      <xdr:rowOff>85726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74DA9900-243F-4178-8948-58DFEC1239A0}"/>
            </a:ext>
          </a:extLst>
        </xdr:cNvPr>
        <xdr:cNvSpPr txBox="1"/>
      </xdr:nvSpPr>
      <xdr:spPr>
        <a:xfrm>
          <a:off x="5019675" y="3781425"/>
          <a:ext cx="2419350" cy="676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  <xdr:twoCellAnchor>
    <xdr:from>
      <xdr:col>1</xdr:col>
      <xdr:colOff>581025</xdr:colOff>
      <xdr:row>21</xdr:row>
      <xdr:rowOff>66675</xdr:rowOff>
    </xdr:from>
    <xdr:to>
      <xdr:col>2</xdr:col>
      <xdr:colOff>428625</xdr:colOff>
      <xdr:row>21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2BA4415-4F02-41B2-A181-13EFBD583BBD}"/>
            </a:ext>
          </a:extLst>
        </xdr:cNvPr>
        <xdr:cNvCxnSpPr/>
      </xdr:nvCxnSpPr>
      <xdr:spPr>
        <a:xfrm>
          <a:off x="742950" y="3724275"/>
          <a:ext cx="2571750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847725</xdr:colOff>
      <xdr:row>21</xdr:row>
      <xdr:rowOff>57150</xdr:rowOff>
    </xdr:from>
    <xdr:to>
      <xdr:col>6</xdr:col>
      <xdr:colOff>628650</xdr:colOff>
      <xdr:row>21</xdr:row>
      <xdr:rowOff>66675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2E881C-90BD-4BFC-91B5-15D5701B2932}"/>
            </a:ext>
          </a:extLst>
        </xdr:cNvPr>
        <xdr:cNvCxnSpPr/>
      </xdr:nvCxnSpPr>
      <xdr:spPr>
        <a:xfrm>
          <a:off x="4781550" y="3714750"/>
          <a:ext cx="292417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1657350</xdr:colOff>
      <xdr:row>60</xdr:row>
      <xdr:rowOff>76200</xdr:rowOff>
    </xdr:from>
    <xdr:to>
      <xdr:col>2</xdr:col>
      <xdr:colOff>476250</xdr:colOff>
      <xdr:row>63</xdr:row>
      <xdr:rowOff>133350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4DC52568-9381-4E75-9CCD-93D6AAFACC61}"/>
            </a:ext>
          </a:extLst>
        </xdr:cNvPr>
        <xdr:cNvSpPr txBox="1"/>
      </xdr:nvSpPr>
      <xdr:spPr>
        <a:xfrm>
          <a:off x="1819275" y="11106150"/>
          <a:ext cx="22955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Secretario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Dr. Jorge Alberto Romero Hidalgo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rebuchet MS" panose="020B0603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4</xdr:col>
      <xdr:colOff>238125</xdr:colOff>
      <xdr:row>60</xdr:row>
      <xdr:rowOff>66675</xdr:rowOff>
    </xdr:from>
    <xdr:to>
      <xdr:col>6</xdr:col>
      <xdr:colOff>561975</xdr:colOff>
      <xdr:row>65</xdr:row>
      <xdr:rowOff>28576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38ADBE0A-2514-4A50-BA0F-21B301A3654D}"/>
            </a:ext>
          </a:extLst>
        </xdr:cNvPr>
        <xdr:cNvSpPr txBox="1"/>
      </xdr:nvSpPr>
      <xdr:spPr>
        <a:xfrm>
          <a:off x="5972175" y="11096625"/>
          <a:ext cx="2419350" cy="676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  <xdr:twoCellAnchor>
    <xdr:from>
      <xdr:col>1</xdr:col>
      <xdr:colOff>1533525</xdr:colOff>
      <xdr:row>60</xdr:row>
      <xdr:rowOff>9525</xdr:rowOff>
    </xdr:from>
    <xdr:to>
      <xdr:col>2</xdr:col>
      <xdr:colOff>628650</xdr:colOff>
      <xdr:row>60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AC29785-A6FE-4405-9FB2-215E034714EA}"/>
            </a:ext>
          </a:extLst>
        </xdr:cNvPr>
        <xdr:cNvCxnSpPr/>
      </xdr:nvCxnSpPr>
      <xdr:spPr>
        <a:xfrm>
          <a:off x="1695450" y="11039475"/>
          <a:ext cx="2571750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60</xdr:row>
      <xdr:rowOff>0</xdr:rowOff>
    </xdr:from>
    <xdr:to>
      <xdr:col>6</xdr:col>
      <xdr:colOff>828675</xdr:colOff>
      <xdr:row>60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9794F1-58E9-4A29-9EE7-0BC077ECED64}"/>
            </a:ext>
          </a:extLst>
        </xdr:cNvPr>
        <xdr:cNvCxnSpPr/>
      </xdr:nvCxnSpPr>
      <xdr:spPr>
        <a:xfrm>
          <a:off x="5734050" y="11029950"/>
          <a:ext cx="292417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1543050</xdr:colOff>
      <xdr:row>50</xdr:row>
      <xdr:rowOff>104775</xdr:rowOff>
    </xdr:from>
    <xdr:to>
      <xdr:col>2</xdr:col>
      <xdr:colOff>76200</xdr:colOff>
      <xdr:row>54</xdr:row>
      <xdr:rowOff>19050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EC255479-BA55-43F5-B54E-6B1C54600C5A}"/>
            </a:ext>
          </a:extLst>
        </xdr:cNvPr>
        <xdr:cNvSpPr txBox="1"/>
      </xdr:nvSpPr>
      <xdr:spPr>
        <a:xfrm>
          <a:off x="1819275" y="8048625"/>
          <a:ext cx="22955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Secretario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Dr. Jorge Alberto Romero Hidalgo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rebuchet MS" panose="020B0603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3</xdr:col>
      <xdr:colOff>885825</xdr:colOff>
      <xdr:row>50</xdr:row>
      <xdr:rowOff>95250</xdr:rowOff>
    </xdr:from>
    <xdr:to>
      <xdr:col>6</xdr:col>
      <xdr:colOff>161925</xdr:colOff>
      <xdr:row>55</xdr:row>
      <xdr:rowOff>57151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32C7CBC3-0722-4DB5-8A8A-7D16C8656DCB}"/>
            </a:ext>
          </a:extLst>
        </xdr:cNvPr>
        <xdr:cNvSpPr txBox="1"/>
      </xdr:nvSpPr>
      <xdr:spPr>
        <a:xfrm>
          <a:off x="5972175" y="8039100"/>
          <a:ext cx="2419350" cy="676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  <xdr:twoCellAnchor>
    <xdr:from>
      <xdr:col>1</xdr:col>
      <xdr:colOff>1419225</xdr:colOff>
      <xdr:row>50</xdr:row>
      <xdr:rowOff>38100</xdr:rowOff>
    </xdr:from>
    <xdr:to>
      <xdr:col>2</xdr:col>
      <xdr:colOff>228600</xdr:colOff>
      <xdr:row>50</xdr:row>
      <xdr:rowOff>47625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F27C619-4DF2-4231-8C85-09D2FD7FD310}"/>
            </a:ext>
          </a:extLst>
        </xdr:cNvPr>
        <xdr:cNvCxnSpPr/>
      </xdr:nvCxnSpPr>
      <xdr:spPr>
        <a:xfrm>
          <a:off x="1695450" y="7981950"/>
          <a:ext cx="2571750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50</xdr:row>
      <xdr:rowOff>28575</xdr:rowOff>
    </xdr:from>
    <xdr:to>
      <xdr:col>6</xdr:col>
      <xdr:colOff>428625</xdr:colOff>
      <xdr:row>50</xdr:row>
      <xdr:rowOff>38100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E726AD5-A923-4F0E-9B06-A2AEF068A420}"/>
            </a:ext>
          </a:extLst>
        </xdr:cNvPr>
        <xdr:cNvCxnSpPr/>
      </xdr:nvCxnSpPr>
      <xdr:spPr>
        <a:xfrm>
          <a:off x="5734050" y="7972425"/>
          <a:ext cx="292417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showGridLines="0" workbookViewId="0">
      <selection activeCell="B90" sqref="B9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6" t="s">
        <v>128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9" t="s">
        <v>61</v>
      </c>
      <c r="B5" s="7"/>
      <c r="C5" s="14">
        <f>SUM(C6:C12)</f>
        <v>2871731179.4099994</v>
      </c>
      <c r="D5" s="14">
        <f t="shared" ref="D5:H5" si="0">SUM(D6:D12)</f>
        <v>51133946.000000015</v>
      </c>
      <c r="E5" s="14">
        <f t="shared" si="0"/>
        <v>2922865125.4100008</v>
      </c>
      <c r="F5" s="14">
        <f t="shared" si="0"/>
        <v>2842627168.8099999</v>
      </c>
      <c r="G5" s="14">
        <f t="shared" si="0"/>
        <v>2754783937.29</v>
      </c>
      <c r="H5" s="14">
        <f t="shared" si="0"/>
        <v>80237956.600000858</v>
      </c>
    </row>
    <row r="6" spans="1:8" x14ac:dyDescent="0.2">
      <c r="A6" s="5"/>
      <c r="B6" s="11" t="s">
        <v>70</v>
      </c>
      <c r="C6" s="15">
        <v>707586098.13999975</v>
      </c>
      <c r="D6" s="15">
        <v>418698.96</v>
      </c>
      <c r="E6" s="15">
        <v>708004797.10000026</v>
      </c>
      <c r="F6" s="15">
        <v>708004796.27000022</v>
      </c>
      <c r="G6" s="15">
        <v>707915573.1500001</v>
      </c>
      <c r="H6" s="15">
        <f>E6-F6</f>
        <v>0.83000004291534424</v>
      </c>
    </row>
    <row r="7" spans="1:8" x14ac:dyDescent="0.2">
      <c r="A7" s="5"/>
      <c r="B7" s="11" t="s">
        <v>71</v>
      </c>
      <c r="C7" s="15">
        <v>296719641.91999972</v>
      </c>
      <c r="D7" s="15">
        <v>96793824.450000003</v>
      </c>
      <c r="E7" s="15">
        <v>393513466.37000024</v>
      </c>
      <c r="F7" s="15">
        <v>316582758.19999963</v>
      </c>
      <c r="G7" s="15">
        <v>315295426.21999973</v>
      </c>
      <c r="H7" s="15">
        <f t="shared" ref="H7:H11" si="1">E7-F7</f>
        <v>76930708.170000613</v>
      </c>
    </row>
    <row r="8" spans="1:8" x14ac:dyDescent="0.2">
      <c r="A8" s="5"/>
      <c r="B8" s="11" t="s">
        <v>72</v>
      </c>
      <c r="C8" s="15">
        <v>348189128.13999999</v>
      </c>
      <c r="D8" s="15">
        <v>-6323569.6200000001</v>
      </c>
      <c r="E8" s="15">
        <v>341865558.51999998</v>
      </c>
      <c r="F8" s="15">
        <v>341041558.94999999</v>
      </c>
      <c r="G8" s="15">
        <v>338758958.66000021</v>
      </c>
      <c r="H8" s="15">
        <f t="shared" si="1"/>
        <v>823999.56999999285</v>
      </c>
    </row>
    <row r="9" spans="1:8" x14ac:dyDescent="0.2">
      <c r="A9" s="5"/>
      <c r="B9" s="11" t="s">
        <v>35</v>
      </c>
      <c r="C9" s="15">
        <v>392502613.12</v>
      </c>
      <c r="D9" s="15">
        <v>-17464841.79999999</v>
      </c>
      <c r="E9" s="15">
        <v>375037771.32000053</v>
      </c>
      <c r="F9" s="15">
        <v>375037771.31999999</v>
      </c>
      <c r="G9" s="15">
        <v>354467139.14999998</v>
      </c>
      <c r="H9" s="15">
        <f t="shared" si="1"/>
        <v>5.3644180297851563E-7</v>
      </c>
    </row>
    <row r="10" spans="1:8" x14ac:dyDescent="0.2">
      <c r="A10" s="5"/>
      <c r="B10" s="11" t="s">
        <v>73</v>
      </c>
      <c r="C10" s="15">
        <v>801318355.49000001</v>
      </c>
      <c r="D10" s="15">
        <v>-28968103.02</v>
      </c>
      <c r="E10" s="15">
        <v>772350252.47000062</v>
      </c>
      <c r="F10" s="15">
        <v>769888660.84000003</v>
      </c>
      <c r="G10" s="15">
        <v>706275217.63999999</v>
      </c>
      <c r="H10" s="15">
        <f t="shared" si="1"/>
        <v>2461591.6300005913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5"/>
      <c r="B12" s="11" t="s">
        <v>74</v>
      </c>
      <c r="C12" s="15">
        <v>325415342.5999999</v>
      </c>
      <c r="D12" s="15">
        <v>6677937.0300000003</v>
      </c>
      <c r="E12" s="15">
        <v>332093279.6299991</v>
      </c>
      <c r="F12" s="15">
        <v>332071623.23000002</v>
      </c>
      <c r="G12" s="15">
        <v>332071622.47000003</v>
      </c>
      <c r="H12" s="15">
        <f>E12-F12</f>
        <v>21656.399999082088</v>
      </c>
    </row>
    <row r="13" spans="1:8" x14ac:dyDescent="0.2">
      <c r="A13" s="49" t="s">
        <v>62</v>
      </c>
      <c r="B13" s="7"/>
      <c r="C13" s="15">
        <f>SUM(C14:C22)</f>
        <v>124439722.03</v>
      </c>
      <c r="D13" s="15">
        <f t="shared" ref="D13:G13" si="2">SUM(D14:D22)</f>
        <v>20917378.110000003</v>
      </c>
      <c r="E13" s="15">
        <f t="shared" si="2"/>
        <v>145357100.13999999</v>
      </c>
      <c r="F13" s="15">
        <f t="shared" si="2"/>
        <v>86215483.720000044</v>
      </c>
      <c r="G13" s="15">
        <f t="shared" si="2"/>
        <v>81635486.870000005</v>
      </c>
      <c r="H13" s="15">
        <f>SUM(H14:H22)</f>
        <v>59141616.419999972</v>
      </c>
    </row>
    <row r="14" spans="1:8" x14ac:dyDescent="0.2">
      <c r="A14" s="5"/>
      <c r="B14" s="11" t="s">
        <v>75</v>
      </c>
      <c r="C14" s="15">
        <v>35855592.350000009</v>
      </c>
      <c r="D14" s="15">
        <v>33588521.649999999</v>
      </c>
      <c r="E14" s="15">
        <v>69444114.000000015</v>
      </c>
      <c r="F14" s="15">
        <v>22985146.580000032</v>
      </c>
      <c r="G14" s="15">
        <v>22858087.850000028</v>
      </c>
      <c r="H14" s="15">
        <f>E14-F14</f>
        <v>46458967.419999987</v>
      </c>
    </row>
    <row r="15" spans="1:8" x14ac:dyDescent="0.2">
      <c r="A15" s="5"/>
      <c r="B15" s="11" t="s">
        <v>76</v>
      </c>
      <c r="C15" s="15">
        <v>13742806.390000002</v>
      </c>
      <c r="D15" s="15">
        <v>-7704019.2400000002</v>
      </c>
      <c r="E15" s="15">
        <v>6038787.1500000022</v>
      </c>
      <c r="F15" s="15">
        <v>4838152.1800000016</v>
      </c>
      <c r="G15" s="15">
        <v>4824104.1900000013</v>
      </c>
      <c r="H15" s="15">
        <f t="shared" ref="H15:H22" si="3">E15-F15</f>
        <v>1200634.9700000007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f t="shared" si="3"/>
        <v>0</v>
      </c>
    </row>
    <row r="17" spans="1:8" x14ac:dyDescent="0.2">
      <c r="A17" s="5"/>
      <c r="B17" s="11" t="s">
        <v>78</v>
      </c>
      <c r="C17" s="15">
        <v>10012765.810000001</v>
      </c>
      <c r="D17" s="15">
        <v>2458255.1800000016</v>
      </c>
      <c r="E17" s="15">
        <v>12471020.990000006</v>
      </c>
      <c r="F17" s="15">
        <v>10756020.020000009</v>
      </c>
      <c r="G17" s="15">
        <v>10440074.870000007</v>
      </c>
      <c r="H17" s="15">
        <f t="shared" si="3"/>
        <v>1715000.9699999969</v>
      </c>
    </row>
    <row r="18" spans="1:8" x14ac:dyDescent="0.2">
      <c r="A18" s="5"/>
      <c r="B18" s="11" t="s">
        <v>79</v>
      </c>
      <c r="C18" s="15">
        <v>32025914.099999998</v>
      </c>
      <c r="D18" s="15">
        <v>-1777589.5999999975</v>
      </c>
      <c r="E18" s="15">
        <v>30248324.499999974</v>
      </c>
      <c r="F18" s="15">
        <v>23057210.739999987</v>
      </c>
      <c r="G18" s="15">
        <v>22967348.949999984</v>
      </c>
      <c r="H18" s="15">
        <f t="shared" si="3"/>
        <v>7191113.7599999867</v>
      </c>
    </row>
    <row r="19" spans="1:8" x14ac:dyDescent="0.2">
      <c r="A19" s="5"/>
      <c r="B19" s="11" t="s">
        <v>80</v>
      </c>
      <c r="C19" s="15">
        <v>16878253.02</v>
      </c>
      <c r="D19" s="15">
        <v>-8200480.5099999988</v>
      </c>
      <c r="E19" s="15">
        <v>8677772.5099999998</v>
      </c>
      <c r="F19" s="15">
        <v>7240322.1100000003</v>
      </c>
      <c r="G19" s="15">
        <v>7136718.3099999996</v>
      </c>
      <c r="H19" s="15">
        <f t="shared" si="3"/>
        <v>1437450.3999999994</v>
      </c>
    </row>
    <row r="20" spans="1:8" x14ac:dyDescent="0.2">
      <c r="A20" s="5"/>
      <c r="B20" s="11" t="s">
        <v>81</v>
      </c>
      <c r="C20" s="15">
        <v>9942774.370000001</v>
      </c>
      <c r="D20" s="15">
        <v>700359.17</v>
      </c>
      <c r="E20" s="15">
        <v>10643133.539999999</v>
      </c>
      <c r="F20" s="15">
        <v>10273976.060000001</v>
      </c>
      <c r="G20" s="15">
        <v>6482675.6600000001</v>
      </c>
      <c r="H20" s="15">
        <f t="shared" si="3"/>
        <v>369157.47999999858</v>
      </c>
    </row>
    <row r="21" spans="1:8" x14ac:dyDescent="0.2">
      <c r="A21" s="5"/>
      <c r="B21" s="11" t="s">
        <v>82</v>
      </c>
      <c r="C21" s="15">
        <v>0</v>
      </c>
      <c r="D21" s="15">
        <v>40000</v>
      </c>
      <c r="E21" s="15">
        <v>40000</v>
      </c>
      <c r="F21" s="15">
        <v>0</v>
      </c>
      <c r="G21" s="15">
        <v>0</v>
      </c>
      <c r="H21" s="15">
        <f t="shared" si="3"/>
        <v>40000</v>
      </c>
    </row>
    <row r="22" spans="1:8" x14ac:dyDescent="0.2">
      <c r="A22" s="5"/>
      <c r="B22" s="11" t="s">
        <v>83</v>
      </c>
      <c r="C22" s="15">
        <v>5981615.9900000002</v>
      </c>
      <c r="D22" s="15">
        <v>1812331.4599999995</v>
      </c>
      <c r="E22" s="15">
        <v>7793947.4499999993</v>
      </c>
      <c r="F22" s="15">
        <v>7064656.0299999984</v>
      </c>
      <c r="G22" s="15">
        <v>6926477.0399999982</v>
      </c>
      <c r="H22" s="15">
        <f t="shared" si="3"/>
        <v>729291.42000000086</v>
      </c>
    </row>
    <row r="23" spans="1:8" x14ac:dyDescent="0.2">
      <c r="A23" s="49" t="s">
        <v>63</v>
      </c>
      <c r="B23" s="7"/>
      <c r="C23" s="15">
        <f>SUM(C24:C32)</f>
        <v>379950242.46000004</v>
      </c>
      <c r="D23" s="15">
        <f t="shared" ref="D23:H23" si="4">SUM(D24:D32)</f>
        <v>38153133.959999993</v>
      </c>
      <c r="E23" s="15">
        <f t="shared" si="4"/>
        <v>418103376.42000008</v>
      </c>
      <c r="F23" s="15">
        <f t="shared" si="4"/>
        <v>244316132.99999985</v>
      </c>
      <c r="G23" s="15">
        <f t="shared" si="4"/>
        <v>229779710.58999991</v>
      </c>
      <c r="H23" s="15">
        <f t="shared" si="4"/>
        <v>173787243.42000017</v>
      </c>
    </row>
    <row r="24" spans="1:8" x14ac:dyDescent="0.2">
      <c r="A24" s="5"/>
      <c r="B24" s="11" t="s">
        <v>84</v>
      </c>
      <c r="C24" s="15">
        <v>48651861.730000004</v>
      </c>
      <c r="D24" s="15">
        <v>-12908088.599999994</v>
      </c>
      <c r="E24" s="15">
        <v>35743773.129999973</v>
      </c>
      <c r="F24" s="15">
        <v>34156855.139999986</v>
      </c>
      <c r="G24" s="15">
        <v>34097963.529999986</v>
      </c>
      <c r="H24" s="15">
        <f>E24-F24</f>
        <v>1586917.9899999872</v>
      </c>
    </row>
    <row r="25" spans="1:8" x14ac:dyDescent="0.2">
      <c r="A25" s="5"/>
      <c r="B25" s="11" t="s">
        <v>85</v>
      </c>
      <c r="C25" s="15">
        <v>42007009.599999994</v>
      </c>
      <c r="D25" s="15">
        <v>-9024395.9399999995</v>
      </c>
      <c r="E25" s="15">
        <v>32982613.659999993</v>
      </c>
      <c r="F25" s="15">
        <v>30428322.089999989</v>
      </c>
      <c r="G25" s="15">
        <v>30283826.089999992</v>
      </c>
      <c r="H25" s="15">
        <f t="shared" ref="H25:H63" si="5">E25-F25</f>
        <v>2554291.570000004</v>
      </c>
    </row>
    <row r="26" spans="1:8" x14ac:dyDescent="0.2">
      <c r="A26" s="5"/>
      <c r="B26" s="11" t="s">
        <v>86</v>
      </c>
      <c r="C26" s="15">
        <v>60482107.719999999</v>
      </c>
      <c r="D26" s="15">
        <v>22051364.789999995</v>
      </c>
      <c r="E26" s="15">
        <v>82533472.51000005</v>
      </c>
      <c r="F26" s="15">
        <v>37635761.099999987</v>
      </c>
      <c r="G26" s="15">
        <v>36312792.599999979</v>
      </c>
      <c r="H26" s="15">
        <f t="shared" si="5"/>
        <v>44897711.410000063</v>
      </c>
    </row>
    <row r="27" spans="1:8" x14ac:dyDescent="0.2">
      <c r="A27" s="5"/>
      <c r="B27" s="11" t="s">
        <v>87</v>
      </c>
      <c r="C27" s="15">
        <v>10427455.42</v>
      </c>
      <c r="D27" s="15">
        <v>8481919.3300000001</v>
      </c>
      <c r="E27" s="15">
        <v>18909374.750000019</v>
      </c>
      <c r="F27" s="15">
        <v>6822347.7299999995</v>
      </c>
      <c r="G27" s="15">
        <v>6795433.96</v>
      </c>
      <c r="H27" s="15">
        <f t="shared" si="5"/>
        <v>12087027.020000018</v>
      </c>
    </row>
    <row r="28" spans="1:8" x14ac:dyDescent="0.2">
      <c r="A28" s="5"/>
      <c r="B28" s="11" t="s">
        <v>88</v>
      </c>
      <c r="C28" s="15">
        <v>84816351.999999985</v>
      </c>
      <c r="D28" s="15">
        <v>5719200.4699999997</v>
      </c>
      <c r="E28" s="15">
        <v>90535552.470000029</v>
      </c>
      <c r="F28" s="15">
        <v>70079984.339999959</v>
      </c>
      <c r="G28" s="15">
        <v>63667490.979999997</v>
      </c>
      <c r="H28" s="15">
        <f t="shared" si="5"/>
        <v>20455568.13000007</v>
      </c>
    </row>
    <row r="29" spans="1:8" x14ac:dyDescent="0.2">
      <c r="A29" s="5"/>
      <c r="B29" s="11" t="s">
        <v>89</v>
      </c>
      <c r="C29" s="15">
        <v>15683056.93</v>
      </c>
      <c r="D29" s="15">
        <v>-4305497.669999999</v>
      </c>
      <c r="E29" s="15">
        <v>11377559.26</v>
      </c>
      <c r="F29" s="15">
        <v>10093209.17</v>
      </c>
      <c r="G29" s="15">
        <v>9743273.709999999</v>
      </c>
      <c r="H29" s="15">
        <f t="shared" si="5"/>
        <v>1284350.0899999999</v>
      </c>
    </row>
    <row r="30" spans="1:8" x14ac:dyDescent="0.2">
      <c r="A30" s="5"/>
      <c r="B30" s="11" t="s">
        <v>90</v>
      </c>
      <c r="C30" s="15">
        <v>37674797.5</v>
      </c>
      <c r="D30" s="15">
        <v>4476013.49</v>
      </c>
      <c r="E30" s="15">
        <v>42150810.990000024</v>
      </c>
      <c r="F30" s="15">
        <v>4132740.7899999982</v>
      </c>
      <c r="G30" s="15">
        <v>4122530.7899999982</v>
      </c>
      <c r="H30" s="15">
        <f t="shared" si="5"/>
        <v>38018070.200000025</v>
      </c>
    </row>
    <row r="31" spans="1:8" x14ac:dyDescent="0.2">
      <c r="A31" s="5"/>
      <c r="B31" s="11" t="s">
        <v>91</v>
      </c>
      <c r="C31" s="15">
        <v>36019304.549999997</v>
      </c>
      <c r="D31" s="15">
        <v>-19771850.359999992</v>
      </c>
      <c r="E31" s="15">
        <v>16247454.190000003</v>
      </c>
      <c r="F31" s="15">
        <v>7217169.6399999978</v>
      </c>
      <c r="G31" s="15">
        <v>7217169.6399999978</v>
      </c>
      <c r="H31" s="15">
        <f t="shared" si="5"/>
        <v>9030284.5500000045</v>
      </c>
    </row>
    <row r="32" spans="1:8" x14ac:dyDescent="0.2">
      <c r="A32" s="5"/>
      <c r="B32" s="11" t="s">
        <v>19</v>
      </c>
      <c r="C32" s="15">
        <v>44188297.010000043</v>
      </c>
      <c r="D32" s="15">
        <v>43434468.449999981</v>
      </c>
      <c r="E32" s="15">
        <v>87622765.459999964</v>
      </c>
      <c r="F32" s="15">
        <v>43749742.999999978</v>
      </c>
      <c r="G32" s="15">
        <v>37539229.289999992</v>
      </c>
      <c r="H32" s="15">
        <f t="shared" si="5"/>
        <v>43873022.459999986</v>
      </c>
    </row>
    <row r="33" spans="1:8" x14ac:dyDescent="0.2">
      <c r="A33" s="49" t="s">
        <v>64</v>
      </c>
      <c r="B33" s="7"/>
      <c r="C33" s="15">
        <f>SUM(C34:C42)</f>
        <v>117442283.53</v>
      </c>
      <c r="D33" s="15">
        <f t="shared" ref="D33:H33" si="6">SUM(D34:D42)</f>
        <v>18343841.45999999</v>
      </c>
      <c r="E33" s="15">
        <f t="shared" si="6"/>
        <v>135786124.99000001</v>
      </c>
      <c r="F33" s="15">
        <f t="shared" si="6"/>
        <v>83475845.629999995</v>
      </c>
      <c r="G33" s="15">
        <f t="shared" si="6"/>
        <v>83390556.430000007</v>
      </c>
      <c r="H33" s="15">
        <f t="shared" si="6"/>
        <v>52310279.360000014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5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f t="shared" si="5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f t="shared" si="5"/>
        <v>0</v>
      </c>
    </row>
    <row r="37" spans="1:8" s="55" customFormat="1" x14ac:dyDescent="0.2">
      <c r="A37" s="5"/>
      <c r="B37" s="11" t="s">
        <v>95</v>
      </c>
      <c r="C37" s="15">
        <v>117352283.53</v>
      </c>
      <c r="D37" s="15">
        <v>18403841.45999999</v>
      </c>
      <c r="E37" s="15">
        <v>135756124.99000001</v>
      </c>
      <c r="F37" s="15">
        <v>83475845.629999995</v>
      </c>
      <c r="G37" s="15">
        <v>83390556.430000007</v>
      </c>
      <c r="H37" s="15">
        <f>E37-F37</f>
        <v>52280279.360000014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5"/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5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5"/>
        <v>0</v>
      </c>
    </row>
    <row r="41" spans="1:8" x14ac:dyDescent="0.2">
      <c r="A41" s="5"/>
      <c r="B41" s="11" t="s">
        <v>37</v>
      </c>
      <c r="C41" s="15">
        <v>90000</v>
      </c>
      <c r="D41" s="15">
        <v>-60000</v>
      </c>
      <c r="E41" s="15">
        <v>30000</v>
      </c>
      <c r="F41" s="15">
        <v>0</v>
      </c>
      <c r="G41" s="15">
        <v>0</v>
      </c>
      <c r="H41" s="15">
        <f t="shared" si="5"/>
        <v>30000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5"/>
        <v>0</v>
      </c>
    </row>
    <row r="43" spans="1:8" x14ac:dyDescent="0.2">
      <c r="A43" s="49" t="s">
        <v>65</v>
      </c>
      <c r="B43" s="7"/>
      <c r="C43" s="15">
        <f>SUM(C44:C52)</f>
        <v>256136214.04999998</v>
      </c>
      <c r="D43" s="15">
        <f t="shared" ref="D43:H43" si="7">SUM(D44:D52)</f>
        <v>-63275763.170000039</v>
      </c>
      <c r="E43" s="15">
        <f t="shared" si="7"/>
        <v>192860450.88</v>
      </c>
      <c r="F43" s="15">
        <f t="shared" si="7"/>
        <v>93390754.170000046</v>
      </c>
      <c r="G43" s="15">
        <f t="shared" si="7"/>
        <v>76871271.409999982</v>
      </c>
      <c r="H43" s="15">
        <f t="shared" si="7"/>
        <v>99469696.709999964</v>
      </c>
    </row>
    <row r="44" spans="1:8" x14ac:dyDescent="0.2">
      <c r="A44" s="5"/>
      <c r="B44" s="11" t="s">
        <v>99</v>
      </c>
      <c r="C44" s="15">
        <v>125103723.09</v>
      </c>
      <c r="D44" s="15">
        <v>-41111419.649999999</v>
      </c>
      <c r="E44" s="15">
        <v>83992303.440000027</v>
      </c>
      <c r="F44" s="15">
        <v>50410856.920000046</v>
      </c>
      <c r="G44" s="15">
        <v>36315398.56999997</v>
      </c>
      <c r="H44" s="15">
        <f t="shared" si="5"/>
        <v>33581446.519999981</v>
      </c>
    </row>
    <row r="45" spans="1:8" x14ac:dyDescent="0.2">
      <c r="A45" s="5"/>
      <c r="B45" s="11" t="s">
        <v>100</v>
      </c>
      <c r="C45" s="15">
        <v>7098261.3100000005</v>
      </c>
      <c r="D45" s="15">
        <v>8193364.4400000004</v>
      </c>
      <c r="E45" s="15">
        <v>15291625.750000004</v>
      </c>
      <c r="F45" s="15">
        <v>11310529.849999996</v>
      </c>
      <c r="G45" s="15">
        <v>11091693.879999993</v>
      </c>
      <c r="H45" s="15">
        <f t="shared" si="5"/>
        <v>3981095.9000000078</v>
      </c>
    </row>
    <row r="46" spans="1:8" x14ac:dyDescent="0.2">
      <c r="A46" s="5"/>
      <c r="B46" s="11" t="s">
        <v>101</v>
      </c>
      <c r="C46" s="15">
        <v>98123389.920000002</v>
      </c>
      <c r="D46" s="15">
        <v>-35133282.290000029</v>
      </c>
      <c r="E46" s="15">
        <v>62990107.62999998</v>
      </c>
      <c r="F46" s="15">
        <v>13727036.560000004</v>
      </c>
      <c r="G46" s="15">
        <v>13463245.180000009</v>
      </c>
      <c r="H46" s="15">
        <f t="shared" si="5"/>
        <v>49263071.069999978</v>
      </c>
    </row>
    <row r="47" spans="1:8" x14ac:dyDescent="0.2">
      <c r="A47" s="5"/>
      <c r="B47" s="11" t="s">
        <v>102</v>
      </c>
      <c r="C47" s="15">
        <v>11555700</v>
      </c>
      <c r="D47" s="15">
        <v>-855867.15000000026</v>
      </c>
      <c r="E47" s="15">
        <v>10699832.85</v>
      </c>
      <c r="F47" s="15">
        <v>2787681.51</v>
      </c>
      <c r="G47" s="15">
        <v>2702500.9999999995</v>
      </c>
      <c r="H47" s="15">
        <f t="shared" si="5"/>
        <v>7912151.3399999999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5"/>
        <v>0</v>
      </c>
    </row>
    <row r="49" spans="1:8" x14ac:dyDescent="0.2">
      <c r="A49" s="5"/>
      <c r="B49" s="11" t="s">
        <v>104</v>
      </c>
      <c r="C49" s="15">
        <v>13611265.73</v>
      </c>
      <c r="D49" s="15">
        <v>4161402.6500000013</v>
      </c>
      <c r="E49" s="15">
        <v>17772668.379999999</v>
      </c>
      <c r="F49" s="15">
        <v>13791227.280000005</v>
      </c>
      <c r="G49" s="15">
        <v>11935010.730000004</v>
      </c>
      <c r="H49" s="15">
        <f t="shared" si="5"/>
        <v>3981441.099999994</v>
      </c>
    </row>
    <row r="50" spans="1:8" x14ac:dyDescent="0.2">
      <c r="A50" s="5"/>
      <c r="B50" s="11" t="s">
        <v>105</v>
      </c>
      <c r="C50" s="15">
        <v>0</v>
      </c>
      <c r="D50" s="15">
        <v>50550</v>
      </c>
      <c r="E50" s="15">
        <v>50550</v>
      </c>
      <c r="F50" s="15">
        <v>14050</v>
      </c>
      <c r="G50" s="15">
        <v>14050</v>
      </c>
      <c r="H50" s="15">
        <f t="shared" si="5"/>
        <v>36500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5"/>
        <v>0</v>
      </c>
    </row>
    <row r="52" spans="1:8" x14ac:dyDescent="0.2">
      <c r="A52" s="5"/>
      <c r="B52" s="11" t="s">
        <v>107</v>
      </c>
      <c r="C52" s="15">
        <v>643874</v>
      </c>
      <c r="D52" s="15">
        <v>1419488.8299999998</v>
      </c>
      <c r="E52" s="15">
        <v>2063362.8300000003</v>
      </c>
      <c r="F52" s="15">
        <v>1349372.05</v>
      </c>
      <c r="G52" s="15">
        <v>1349372.05</v>
      </c>
      <c r="H52" s="15">
        <f t="shared" si="5"/>
        <v>713990.78000000026</v>
      </c>
    </row>
    <row r="53" spans="1:8" x14ac:dyDescent="0.2">
      <c r="A53" s="49" t="s">
        <v>66</v>
      </c>
      <c r="B53" s="7"/>
      <c r="C53" s="15">
        <f>SUM(C54:C56)</f>
        <v>257416368.50999999</v>
      </c>
      <c r="D53" s="15">
        <f t="shared" ref="D53:H53" si="8">SUM(D54:D56)</f>
        <v>-132526562.30000001</v>
      </c>
      <c r="E53" s="15">
        <f t="shared" si="8"/>
        <v>124889806.21000001</v>
      </c>
      <c r="F53" s="15">
        <f t="shared" si="8"/>
        <v>91167087.820000038</v>
      </c>
      <c r="G53" s="15">
        <f t="shared" si="8"/>
        <v>90775935.300000027</v>
      </c>
      <c r="H53" s="15">
        <f t="shared" si="8"/>
        <v>33722718.389999971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5"/>
        <v>0</v>
      </c>
    </row>
    <row r="55" spans="1:8" x14ac:dyDescent="0.2">
      <c r="A55" s="5"/>
      <c r="B55" s="11" t="s">
        <v>109</v>
      </c>
      <c r="C55" s="15">
        <v>257416368.50999999</v>
      </c>
      <c r="D55" s="15">
        <v>-132526562.30000001</v>
      </c>
      <c r="E55" s="15">
        <v>124889806.21000001</v>
      </c>
      <c r="F55" s="15">
        <v>91167087.820000038</v>
      </c>
      <c r="G55" s="15">
        <v>90775935.300000027</v>
      </c>
      <c r="H55" s="15">
        <f t="shared" si="5"/>
        <v>33722718.389999971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5"/>
        <v>0</v>
      </c>
    </row>
    <row r="57" spans="1:8" x14ac:dyDescent="0.2">
      <c r="A57" s="49" t="s">
        <v>67</v>
      </c>
      <c r="B57" s="7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f t="shared" si="5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5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5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5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5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5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5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49" t="s">
        <v>68</v>
      </c>
      <c r="B65" s="7"/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49" t="s">
        <v>69</v>
      </c>
      <c r="B69" s="7"/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>C69++C65+C57+C53+C43+C33+C23+C13+C5</f>
        <v>4007116009.9899993</v>
      </c>
      <c r="D77" s="17">
        <f>D69++D65+D57+D53+D43+D33+D23+D13+D5</f>
        <v>-67254025.940000057</v>
      </c>
      <c r="E77" s="17">
        <f t="shared" ref="E77:G77" si="9">E69++E65+E57+E53+E43+E33+E23+E13+E5</f>
        <v>3939861984.0500011</v>
      </c>
      <c r="F77" s="17">
        <f t="shared" si="9"/>
        <v>3441192473.1499996</v>
      </c>
      <c r="G77" s="17">
        <f t="shared" si="9"/>
        <v>3317236897.8899999</v>
      </c>
      <c r="H77" s="17">
        <f>H69++H65+H57+H53+H43+H33+H23+H13+H5</f>
        <v>498669510.90000093</v>
      </c>
    </row>
    <row r="79" spans="1:8" x14ac:dyDescent="0.2">
      <c r="C79" s="51"/>
      <c r="D79" s="51"/>
      <c r="E79" s="51"/>
      <c r="F79" s="51"/>
      <c r="G79" s="51"/>
      <c r="H79" s="51"/>
    </row>
    <row r="80" spans="1:8" x14ac:dyDescent="0.2">
      <c r="E80" s="51"/>
      <c r="F80" s="51"/>
      <c r="G80" s="51"/>
      <c r="H80" s="51"/>
    </row>
    <row r="81" spans="3:8" x14ac:dyDescent="0.2">
      <c r="C81" s="54"/>
      <c r="D81" s="54"/>
      <c r="E81" s="54"/>
      <c r="F81" s="54"/>
      <c r="G81" s="54"/>
      <c r="H81" s="54"/>
    </row>
    <row r="83" spans="3:8" x14ac:dyDescent="0.2">
      <c r="E83" s="51"/>
      <c r="F83" s="51"/>
      <c r="G83" s="51"/>
      <c r="H83" s="51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showGridLines="0" workbookViewId="0">
      <selection activeCell="A6" sqref="A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3" width="15.6640625" style="1" bestFit="1" customWidth="1"/>
    <col min="4" max="4" width="14.83203125" style="1" bestFit="1" customWidth="1"/>
    <col min="5" max="7" width="15.6640625" style="1" bestFit="1" customWidth="1"/>
    <col min="8" max="8" width="14.1640625" style="1" bestFit="1" customWidth="1"/>
    <col min="9" max="16384" width="12" style="1"/>
  </cols>
  <sheetData>
    <row r="1" spans="1:8" ht="50.1" customHeight="1" x14ac:dyDescent="0.2">
      <c r="A1" s="56" t="s">
        <v>129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3493563427.4299998</v>
      </c>
      <c r="D6" s="50">
        <v>128548299.53</v>
      </c>
      <c r="E6" s="50">
        <v>3622111726.9600005</v>
      </c>
      <c r="F6" s="50">
        <v>3256634631.160006</v>
      </c>
      <c r="G6" s="50">
        <v>3149589691.1799989</v>
      </c>
      <c r="H6" s="50">
        <f>E6-F6</f>
        <v>365477095.79999447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513552582.56</v>
      </c>
      <c r="D8" s="50">
        <v>-195802325.47000015</v>
      </c>
      <c r="E8" s="50">
        <v>317750257.08999974</v>
      </c>
      <c r="F8" s="50">
        <v>184557841.99000013</v>
      </c>
      <c r="G8" s="50">
        <v>167647206.71000016</v>
      </c>
      <c r="H8" s="50">
        <f>E8-F8</f>
        <v>133192415.09999961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</row>
    <row r="15" spans="1:8" x14ac:dyDescent="0.2">
      <c r="A15" s="6"/>
      <c r="B15" s="19"/>
      <c r="C15" s="22"/>
      <c r="D15" s="22"/>
      <c r="E15" s="22"/>
      <c r="F15" s="22"/>
      <c r="G15" s="22"/>
      <c r="H15" s="22"/>
    </row>
    <row r="16" spans="1:8" x14ac:dyDescent="0.2">
      <c r="A16" s="20"/>
      <c r="B16" s="13" t="s">
        <v>53</v>
      </c>
      <c r="C16" s="17">
        <f>C6+C8+C10+C12+C14</f>
        <v>4007116009.9899998</v>
      </c>
      <c r="D16" s="17">
        <f t="shared" ref="D16:H16" si="0">D6+D8+D10+D12+D14</f>
        <v>-67254025.940000147</v>
      </c>
      <c r="E16" s="17">
        <f t="shared" si="0"/>
        <v>3939861984.0500002</v>
      </c>
      <c r="F16" s="17">
        <f t="shared" si="0"/>
        <v>3441192473.1500063</v>
      </c>
      <c r="G16" s="17">
        <f t="shared" si="0"/>
        <v>3317236897.8899989</v>
      </c>
      <c r="H16" s="17">
        <f t="shared" si="0"/>
        <v>498669510.89999408</v>
      </c>
    </row>
    <row r="20" spans="3:8" x14ac:dyDescent="0.2">
      <c r="C20" s="51"/>
      <c r="D20" s="51"/>
      <c r="E20" s="51"/>
      <c r="F20" s="51"/>
      <c r="G20" s="51"/>
      <c r="H20" s="51"/>
    </row>
    <row r="22" spans="3:8" x14ac:dyDescent="0.2">
      <c r="C22" s="51"/>
      <c r="D22" s="51"/>
      <c r="E22" s="51"/>
      <c r="F22" s="51"/>
      <c r="G22" s="51"/>
      <c r="H22" s="51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5"/>
  <sheetViews>
    <sheetView showGridLines="0" tabSelected="1" topLeftCell="A33" workbookViewId="0">
      <selection activeCell="A63" sqref="A34:H63"/>
    </sheetView>
  </sheetViews>
  <sheetFormatPr baseColWidth="10" defaultRowHeight="11.25" x14ac:dyDescent="0.2"/>
  <cols>
    <col min="1" max="1" width="2.83203125" style="1" customWidth="1"/>
    <col min="2" max="2" width="52.6640625" style="1" customWidth="1"/>
    <col min="3" max="8" width="18.33203125" style="1" customWidth="1"/>
    <col min="9" max="16384" width="12" style="1"/>
  </cols>
  <sheetData>
    <row r="1" spans="1:8" ht="45" customHeight="1" x14ac:dyDescent="0.2">
      <c r="A1" s="56" t="s">
        <v>130</v>
      </c>
      <c r="B1" s="57"/>
      <c r="C1" s="57"/>
      <c r="D1" s="57"/>
      <c r="E1" s="57"/>
      <c r="F1" s="57"/>
      <c r="G1" s="57"/>
      <c r="H1" s="58"/>
    </row>
    <row r="2" spans="1:8" x14ac:dyDescent="0.2">
      <c r="B2" s="28"/>
      <c r="C2" s="28"/>
      <c r="D2" s="28"/>
      <c r="E2" s="28"/>
      <c r="F2" s="28"/>
      <c r="G2" s="28"/>
      <c r="H2" s="28"/>
    </row>
    <row r="3" spans="1:8" x14ac:dyDescent="0.2">
      <c r="A3" s="61" t="s">
        <v>54</v>
      </c>
      <c r="B3" s="62"/>
      <c r="C3" s="56" t="s">
        <v>60</v>
      </c>
      <c r="D3" s="57"/>
      <c r="E3" s="57"/>
      <c r="F3" s="57"/>
      <c r="G3" s="58"/>
      <c r="H3" s="59" t="s">
        <v>59</v>
      </c>
    </row>
    <row r="4" spans="1:8" ht="24.95" customHeight="1" x14ac:dyDescent="0.2">
      <c r="A4" s="63"/>
      <c r="B4" s="64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0"/>
    </row>
    <row r="5" spans="1:8" x14ac:dyDescent="0.2">
      <c r="A5" s="65"/>
      <c r="B5" s="66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9"/>
      <c r="B6" s="25"/>
      <c r="C6" s="37"/>
      <c r="D6" s="37"/>
      <c r="E6" s="37"/>
      <c r="F6" s="37"/>
      <c r="G6" s="37"/>
      <c r="H6" s="37"/>
    </row>
    <row r="7" spans="1:8" x14ac:dyDescent="0.2">
      <c r="A7" s="4" t="s">
        <v>132</v>
      </c>
      <c r="B7" s="23"/>
      <c r="C7" s="15">
        <v>1882815067.2599995</v>
      </c>
      <c r="D7" s="15">
        <v>-442625311.13999999</v>
      </c>
      <c r="E7" s="15">
        <v>1440189756.1200004</v>
      </c>
      <c r="F7" s="15">
        <v>1123868660.8199997</v>
      </c>
      <c r="G7" s="15">
        <v>1024015572.2399988</v>
      </c>
      <c r="H7" s="15">
        <f>E7-F7</f>
        <v>316321095.30000067</v>
      </c>
    </row>
    <row r="8" spans="1:8" x14ac:dyDescent="0.2">
      <c r="A8" s="4" t="s">
        <v>133</v>
      </c>
      <c r="B8" s="23"/>
      <c r="C8" s="15">
        <v>844107246.63999999</v>
      </c>
      <c r="D8" s="15">
        <v>162168947.89999995</v>
      </c>
      <c r="E8" s="15">
        <v>1006276194.5399998</v>
      </c>
      <c r="F8" s="15">
        <v>939096413.34000003</v>
      </c>
      <c r="G8" s="15">
        <v>931742637.27000022</v>
      </c>
      <c r="H8" s="15">
        <f t="shared" ref="H8:H12" si="0">E8-F8</f>
        <v>67179781.199999809</v>
      </c>
    </row>
    <row r="9" spans="1:8" x14ac:dyDescent="0.2">
      <c r="A9" s="4" t="s">
        <v>134</v>
      </c>
      <c r="B9" s="23"/>
      <c r="C9" s="15">
        <v>378661105.79999989</v>
      </c>
      <c r="D9" s="15">
        <v>94963589.769999996</v>
      </c>
      <c r="E9" s="15">
        <v>473624695.56999969</v>
      </c>
      <c r="F9" s="15">
        <v>416743886.57999969</v>
      </c>
      <c r="G9" s="15">
        <v>413109758.91999996</v>
      </c>
      <c r="H9" s="15">
        <f t="shared" si="0"/>
        <v>56880808.99000001</v>
      </c>
    </row>
    <row r="10" spans="1:8" x14ac:dyDescent="0.2">
      <c r="A10" s="4" t="s">
        <v>135</v>
      </c>
      <c r="B10" s="23"/>
      <c r="C10" s="15">
        <v>311614847.53000021</v>
      </c>
      <c r="D10" s="15">
        <v>55949052.210000031</v>
      </c>
      <c r="E10" s="15">
        <v>367563899.74000001</v>
      </c>
      <c r="F10" s="15">
        <v>343154355.13</v>
      </c>
      <c r="G10" s="15">
        <v>339924026.88</v>
      </c>
      <c r="H10" s="15">
        <f t="shared" si="0"/>
        <v>24409544.610000014</v>
      </c>
    </row>
    <row r="11" spans="1:8" x14ac:dyDescent="0.2">
      <c r="A11" s="4" t="s">
        <v>136</v>
      </c>
      <c r="B11" s="23"/>
      <c r="C11" s="15">
        <v>202514235.53</v>
      </c>
      <c r="D11" s="15">
        <v>20629601.299999986</v>
      </c>
      <c r="E11" s="15">
        <v>223143836.82999986</v>
      </c>
      <c r="F11" s="15">
        <v>209187366.40999982</v>
      </c>
      <c r="G11" s="15">
        <v>207285079.42999992</v>
      </c>
      <c r="H11" s="15">
        <f t="shared" si="0"/>
        <v>13956470.420000046</v>
      </c>
    </row>
    <row r="12" spans="1:8" x14ac:dyDescent="0.2">
      <c r="A12" s="4" t="s">
        <v>137</v>
      </c>
      <c r="B12" s="23"/>
      <c r="C12" s="15">
        <v>387403507.23000002</v>
      </c>
      <c r="D12" s="15">
        <v>41660094.019999973</v>
      </c>
      <c r="E12" s="15">
        <v>429063601.25000042</v>
      </c>
      <c r="F12" s="15">
        <v>409141790.87000024</v>
      </c>
      <c r="G12" s="15">
        <v>401159823.15000039</v>
      </c>
      <c r="H12" s="15">
        <f t="shared" si="0"/>
        <v>19921810.380000174</v>
      </c>
    </row>
    <row r="13" spans="1:8" x14ac:dyDescent="0.2">
      <c r="A13" s="4"/>
      <c r="B13" s="23"/>
      <c r="C13" s="15"/>
      <c r="D13" s="15"/>
      <c r="E13" s="15"/>
      <c r="F13" s="15"/>
      <c r="G13" s="15"/>
      <c r="H13" s="15"/>
    </row>
    <row r="14" spans="1:8" x14ac:dyDescent="0.2">
      <c r="A14" s="4"/>
      <c r="B14" s="23"/>
      <c r="C14" s="15"/>
      <c r="D14" s="15"/>
      <c r="E14" s="15"/>
      <c r="F14" s="15"/>
      <c r="G14" s="15"/>
      <c r="H14" s="15"/>
    </row>
    <row r="15" spans="1:8" x14ac:dyDescent="0.2">
      <c r="A15" s="4"/>
      <c r="B15" s="26"/>
      <c r="C15" s="16"/>
      <c r="D15" s="16"/>
      <c r="E15" s="16"/>
      <c r="F15" s="16"/>
      <c r="G15" s="16"/>
      <c r="H15" s="16"/>
    </row>
    <row r="16" spans="1:8" x14ac:dyDescent="0.2">
      <c r="A16" s="27"/>
      <c r="B16" s="48" t="s">
        <v>53</v>
      </c>
      <c r="C16" s="24">
        <f>SUM(C7:C15)</f>
        <v>4007116009.9899998</v>
      </c>
      <c r="D16" s="24">
        <f t="shared" ref="D16:G16" si="1">SUM(D7:D15)</f>
        <v>-67254025.940000027</v>
      </c>
      <c r="E16" s="24">
        <f t="shared" si="1"/>
        <v>3939861984.0500007</v>
      </c>
      <c r="F16" s="24">
        <f t="shared" si="1"/>
        <v>3441192473.1500001</v>
      </c>
      <c r="G16" s="24">
        <f t="shared" si="1"/>
        <v>3317236897.8899994</v>
      </c>
      <c r="H16" s="24">
        <f>SUM(H7:H15)</f>
        <v>498669510.90000075</v>
      </c>
    </row>
    <row r="18" spans="1:8" x14ac:dyDescent="0.2">
      <c r="C18" s="51"/>
      <c r="D18" s="51"/>
      <c r="E18" s="51"/>
      <c r="F18" s="51"/>
      <c r="G18" s="51"/>
      <c r="H18" s="51"/>
    </row>
    <row r="19" spans="1:8" ht="45" customHeight="1" x14ac:dyDescent="0.2">
      <c r="A19" s="56" t="s">
        <v>138</v>
      </c>
      <c r="B19" s="57"/>
      <c r="C19" s="57"/>
      <c r="D19" s="57"/>
      <c r="E19" s="57"/>
      <c r="F19" s="57"/>
      <c r="G19" s="57"/>
      <c r="H19" s="58"/>
    </row>
    <row r="21" spans="1:8" x14ac:dyDescent="0.2">
      <c r="A21" s="61" t="s">
        <v>54</v>
      </c>
      <c r="B21" s="62"/>
      <c r="C21" s="56" t="s">
        <v>60</v>
      </c>
      <c r="D21" s="57"/>
      <c r="E21" s="57"/>
      <c r="F21" s="57"/>
      <c r="G21" s="58"/>
      <c r="H21" s="59" t="s">
        <v>59</v>
      </c>
    </row>
    <row r="22" spans="1:8" ht="22.5" x14ac:dyDescent="0.2">
      <c r="A22" s="63"/>
      <c r="B22" s="64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0"/>
    </row>
    <row r="23" spans="1:8" x14ac:dyDescent="0.2">
      <c r="A23" s="65"/>
      <c r="B23" s="66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9"/>
      <c r="B24" s="30"/>
      <c r="C24" s="34"/>
      <c r="D24" s="34"/>
      <c r="E24" s="34"/>
      <c r="F24" s="34"/>
      <c r="G24" s="34"/>
      <c r="H24" s="34"/>
    </row>
    <row r="25" spans="1:8" x14ac:dyDescent="0.2">
      <c r="A25" s="4" t="s">
        <v>8</v>
      </c>
      <c r="B25" s="2"/>
      <c r="C25" s="35"/>
      <c r="D25" s="35"/>
      <c r="E25" s="35"/>
      <c r="F25" s="35"/>
      <c r="G25" s="35"/>
      <c r="H25" s="35"/>
    </row>
    <row r="26" spans="1:8" x14ac:dyDescent="0.2">
      <c r="A26" s="4" t="s">
        <v>9</v>
      </c>
      <c r="B26" s="2"/>
      <c r="C26" s="35"/>
      <c r="D26" s="35"/>
      <c r="E26" s="35"/>
      <c r="F26" s="35"/>
      <c r="G26" s="35"/>
      <c r="H26" s="35"/>
    </row>
    <row r="27" spans="1:8" x14ac:dyDescent="0.2">
      <c r="A27" s="4" t="s">
        <v>10</v>
      </c>
      <c r="B27" s="2"/>
      <c r="C27" s="35"/>
      <c r="D27" s="35"/>
      <c r="E27" s="35"/>
      <c r="F27" s="35"/>
      <c r="G27" s="35"/>
      <c r="H27" s="35"/>
    </row>
    <row r="28" spans="1:8" x14ac:dyDescent="0.2">
      <c r="A28" s="4" t="s">
        <v>11</v>
      </c>
      <c r="B28" s="2"/>
      <c r="C28" s="35">
        <v>4007116009.9899998</v>
      </c>
      <c r="D28" s="35">
        <v>-67254025.939999998</v>
      </c>
      <c r="E28" s="35">
        <v>3939861984.0499997</v>
      </c>
      <c r="F28" s="35">
        <v>3441192473.1500001</v>
      </c>
      <c r="G28" s="35">
        <v>3317236897.8899994</v>
      </c>
      <c r="H28" s="35">
        <v>498669510.90000075</v>
      </c>
    </row>
    <row r="29" spans="1:8" x14ac:dyDescent="0.2">
      <c r="A29" s="4"/>
      <c r="B29" s="2"/>
      <c r="C29" s="36"/>
      <c r="D29" s="36"/>
      <c r="E29" s="36"/>
      <c r="F29" s="36"/>
      <c r="G29" s="36"/>
      <c r="H29" s="36"/>
    </row>
    <row r="30" spans="1:8" x14ac:dyDescent="0.2">
      <c r="A30" s="27"/>
      <c r="B30" s="48" t="s">
        <v>53</v>
      </c>
      <c r="C30" s="24">
        <v>4007116009.9899998</v>
      </c>
      <c r="D30" s="24">
        <v>-67254025.940000802</v>
      </c>
      <c r="E30" s="24">
        <v>3939861984.0499997</v>
      </c>
      <c r="F30" s="24">
        <v>3441192473.1500001</v>
      </c>
      <c r="G30" s="24">
        <v>3317236897.8899994</v>
      </c>
      <c r="H30" s="24">
        <v>498669510.90000075</v>
      </c>
    </row>
    <row r="31" spans="1:8" x14ac:dyDescent="0.2">
      <c r="A31" s="2"/>
      <c r="B31" s="68"/>
      <c r="C31" s="69"/>
      <c r="D31" s="69"/>
      <c r="E31" s="69"/>
      <c r="F31" s="69"/>
      <c r="G31" s="69"/>
      <c r="H31" s="69"/>
    </row>
    <row r="32" spans="1:8" x14ac:dyDescent="0.2">
      <c r="A32" s="1" t="s">
        <v>140</v>
      </c>
    </row>
    <row r="34" spans="1:8" ht="45" customHeight="1" x14ac:dyDescent="0.2">
      <c r="A34" s="56" t="s">
        <v>139</v>
      </c>
      <c r="B34" s="57"/>
      <c r="C34" s="57"/>
      <c r="D34" s="57"/>
      <c r="E34" s="57"/>
      <c r="F34" s="57"/>
      <c r="G34" s="57"/>
      <c r="H34" s="58"/>
    </row>
    <row r="35" spans="1:8" x14ac:dyDescent="0.2">
      <c r="A35" s="61" t="s">
        <v>54</v>
      </c>
      <c r="B35" s="62"/>
      <c r="C35" s="56" t="s">
        <v>60</v>
      </c>
      <c r="D35" s="57"/>
      <c r="E35" s="57"/>
      <c r="F35" s="57"/>
      <c r="G35" s="58"/>
      <c r="H35" s="59" t="s">
        <v>59</v>
      </c>
    </row>
    <row r="36" spans="1:8" ht="22.5" x14ac:dyDescent="0.2">
      <c r="A36" s="63"/>
      <c r="B36" s="64"/>
      <c r="C36" s="9" t="s">
        <v>55</v>
      </c>
      <c r="D36" s="9" t="s">
        <v>125</v>
      </c>
      <c r="E36" s="9" t="s">
        <v>56</v>
      </c>
      <c r="F36" s="9" t="s">
        <v>57</v>
      </c>
      <c r="G36" s="9" t="s">
        <v>58</v>
      </c>
      <c r="H36" s="60"/>
    </row>
    <row r="37" spans="1:8" x14ac:dyDescent="0.2">
      <c r="A37" s="65"/>
      <c r="B37" s="66"/>
      <c r="C37" s="10">
        <v>1</v>
      </c>
      <c r="D37" s="10">
        <v>2</v>
      </c>
      <c r="E37" s="10" t="s">
        <v>126</v>
      </c>
      <c r="F37" s="10">
        <v>4</v>
      </c>
      <c r="G37" s="10">
        <v>5</v>
      </c>
      <c r="H37" s="10" t="s">
        <v>127</v>
      </c>
    </row>
    <row r="38" spans="1:8" x14ac:dyDescent="0.2">
      <c r="A38" s="29"/>
      <c r="B38" s="30"/>
      <c r="C38" s="34"/>
      <c r="D38" s="34"/>
      <c r="E38" s="34"/>
      <c r="F38" s="34"/>
      <c r="G38" s="34"/>
      <c r="H38" s="34"/>
    </row>
    <row r="39" spans="1:8" ht="22.5" x14ac:dyDescent="0.2">
      <c r="A39" s="4"/>
      <c r="B39" s="32" t="s">
        <v>13</v>
      </c>
      <c r="C39" s="35"/>
      <c r="D39" s="35"/>
      <c r="E39" s="35"/>
      <c r="F39" s="35"/>
      <c r="G39" s="35"/>
      <c r="H39" s="35"/>
    </row>
    <row r="40" spans="1:8" x14ac:dyDescent="0.2">
      <c r="A40" s="4"/>
      <c r="B40" s="32"/>
      <c r="C40" s="35"/>
      <c r="D40" s="35"/>
      <c r="E40" s="35"/>
      <c r="F40" s="35"/>
      <c r="G40" s="35"/>
      <c r="H40" s="35"/>
    </row>
    <row r="41" spans="1:8" x14ac:dyDescent="0.2">
      <c r="A41" s="4"/>
      <c r="B41" s="32" t="s">
        <v>12</v>
      </c>
      <c r="C41" s="35"/>
      <c r="D41" s="35"/>
      <c r="E41" s="35"/>
      <c r="F41" s="35"/>
      <c r="G41" s="35"/>
      <c r="H41" s="35"/>
    </row>
    <row r="42" spans="1:8" x14ac:dyDescent="0.2">
      <c r="A42" s="4"/>
      <c r="B42" s="32"/>
      <c r="C42" s="35"/>
      <c r="D42" s="35"/>
      <c r="E42" s="35"/>
      <c r="F42" s="35"/>
      <c r="G42" s="35"/>
      <c r="H42" s="35"/>
    </row>
    <row r="43" spans="1:8" ht="22.5" x14ac:dyDescent="0.2">
      <c r="A43" s="4"/>
      <c r="B43" s="32" t="s">
        <v>14</v>
      </c>
      <c r="C43" s="35"/>
      <c r="D43" s="35"/>
      <c r="E43" s="35"/>
      <c r="F43" s="35"/>
      <c r="G43" s="35"/>
      <c r="H43" s="35"/>
    </row>
    <row r="44" spans="1:8" x14ac:dyDescent="0.2">
      <c r="A44" s="4"/>
      <c r="B44" s="32"/>
      <c r="C44" s="35"/>
      <c r="D44" s="35"/>
      <c r="E44" s="35"/>
      <c r="F44" s="35"/>
      <c r="G44" s="35"/>
      <c r="H44" s="35"/>
    </row>
    <row r="45" spans="1:8" ht="22.5" x14ac:dyDescent="0.2">
      <c r="A45" s="4"/>
      <c r="B45" s="32" t="s">
        <v>26</v>
      </c>
      <c r="C45" s="35"/>
      <c r="D45" s="35"/>
      <c r="E45" s="35"/>
      <c r="F45" s="35"/>
      <c r="G45" s="35"/>
      <c r="H45" s="35"/>
    </row>
    <row r="46" spans="1:8" x14ac:dyDescent="0.2">
      <c r="A46" s="4"/>
      <c r="B46" s="32"/>
      <c r="C46" s="35"/>
      <c r="D46" s="35"/>
      <c r="E46" s="35"/>
      <c r="F46" s="35"/>
      <c r="G46" s="35"/>
      <c r="H46" s="35"/>
    </row>
    <row r="47" spans="1:8" ht="22.5" x14ac:dyDescent="0.2">
      <c r="A47" s="4"/>
      <c r="B47" s="32" t="s">
        <v>27</v>
      </c>
      <c r="C47" s="35"/>
      <c r="D47" s="35"/>
      <c r="E47" s="35"/>
      <c r="F47" s="35"/>
      <c r="G47" s="35"/>
      <c r="H47" s="35"/>
    </row>
    <row r="48" spans="1:8" x14ac:dyDescent="0.2">
      <c r="A48" s="4"/>
      <c r="B48" s="32"/>
      <c r="C48" s="35"/>
      <c r="D48" s="35"/>
      <c r="E48" s="35"/>
      <c r="F48" s="35"/>
      <c r="G48" s="35"/>
      <c r="H48" s="35"/>
    </row>
    <row r="49" spans="1:8" ht="22.5" x14ac:dyDescent="0.2">
      <c r="A49" s="4"/>
      <c r="B49" s="32" t="s">
        <v>34</v>
      </c>
      <c r="C49" s="35"/>
      <c r="D49" s="35"/>
      <c r="E49" s="35"/>
      <c r="F49" s="35"/>
      <c r="G49" s="35"/>
      <c r="H49" s="35"/>
    </row>
    <row r="50" spans="1:8" x14ac:dyDescent="0.2">
      <c r="A50" s="4"/>
      <c r="B50" s="32"/>
      <c r="C50" s="35"/>
      <c r="D50" s="35"/>
      <c r="E50" s="35"/>
      <c r="F50" s="35"/>
      <c r="G50" s="35"/>
      <c r="H50" s="35"/>
    </row>
    <row r="51" spans="1:8" ht="22.5" x14ac:dyDescent="0.2">
      <c r="A51" s="4"/>
      <c r="B51" s="32" t="s">
        <v>15</v>
      </c>
      <c r="C51" s="35"/>
      <c r="D51" s="35"/>
      <c r="E51" s="35"/>
      <c r="F51" s="35"/>
      <c r="G51" s="35"/>
      <c r="H51" s="35"/>
    </row>
    <row r="52" spans="1:8" x14ac:dyDescent="0.2">
      <c r="A52" s="31"/>
      <c r="B52" s="33"/>
      <c r="C52" s="36"/>
      <c r="D52" s="36"/>
      <c r="E52" s="36"/>
      <c r="F52" s="36"/>
      <c r="G52" s="36"/>
      <c r="H52" s="36"/>
    </row>
    <row r="53" spans="1:8" x14ac:dyDescent="0.2">
      <c r="A53" s="27"/>
      <c r="B53" s="48" t="s">
        <v>53</v>
      </c>
      <c r="C53" s="24"/>
      <c r="D53" s="24"/>
      <c r="E53" s="24"/>
      <c r="F53" s="24"/>
      <c r="G53" s="24"/>
      <c r="H53" s="24"/>
    </row>
    <row r="54" spans="1:8" x14ac:dyDescent="0.2">
      <c r="A54" s="2"/>
      <c r="B54" s="68"/>
      <c r="C54" s="69"/>
      <c r="D54" s="69"/>
      <c r="E54" s="69"/>
      <c r="F54" s="69"/>
      <c r="G54" s="69"/>
      <c r="H54" s="69"/>
    </row>
    <row r="55" spans="1:8" x14ac:dyDescent="0.2">
      <c r="A55" s="1" t="s">
        <v>141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4:H34"/>
    <mergeCell ref="A35:B37"/>
    <mergeCell ref="C35:G35"/>
    <mergeCell ref="H35:H36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6"/>
  <sheetViews>
    <sheetView showGridLines="0" topLeftCell="A4" workbookViewId="0">
      <selection activeCell="K27" sqref="K27"/>
    </sheetView>
  </sheetViews>
  <sheetFormatPr baseColWidth="10" defaultRowHeight="11.25" x14ac:dyDescent="0.2"/>
  <cols>
    <col min="1" max="1" width="4.83203125" style="3" customWidth="1"/>
    <col min="2" max="2" width="61.33203125" style="3" customWidth="1"/>
    <col min="3" max="3" width="16.6640625" style="3" customWidth="1"/>
    <col min="4" max="8" width="17" style="3" customWidth="1"/>
    <col min="9" max="16384" width="12" style="3"/>
  </cols>
  <sheetData>
    <row r="1" spans="1:8" ht="50.1" customHeight="1" x14ac:dyDescent="0.2">
      <c r="A1" s="67" t="s">
        <v>131</v>
      </c>
      <c r="B1" s="67"/>
      <c r="C1" s="67"/>
      <c r="D1" s="67"/>
      <c r="E1" s="67"/>
      <c r="F1" s="67"/>
      <c r="G1" s="67"/>
      <c r="H1" s="67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5"/>
      <c r="B5" s="46"/>
      <c r="C5" s="14"/>
      <c r="D5" s="14"/>
      <c r="E5" s="14"/>
      <c r="F5" s="14"/>
      <c r="G5" s="14"/>
      <c r="H5" s="14"/>
    </row>
    <row r="6" spans="1:8" x14ac:dyDescent="0.2">
      <c r="A6" s="42" t="s">
        <v>16</v>
      </c>
      <c r="B6" s="40"/>
      <c r="C6" s="52">
        <f>SUM(C7:C14)</f>
        <v>0</v>
      </c>
      <c r="D6" s="52">
        <f t="shared" ref="D6:H6" si="0">SUM(D7:D14)</f>
        <v>0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2">
        <f t="shared" si="0"/>
        <v>0</v>
      </c>
    </row>
    <row r="7" spans="1:8" x14ac:dyDescent="0.2">
      <c r="A7" s="39"/>
      <c r="B7" s="43" t="s">
        <v>42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f>E7-F7</f>
        <v>0</v>
      </c>
    </row>
    <row r="8" spans="1:8" x14ac:dyDescent="0.2">
      <c r="A8" s="39"/>
      <c r="B8" s="43" t="s">
        <v>17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f t="shared" ref="H8:H14" si="1">E8-F8</f>
        <v>0</v>
      </c>
    </row>
    <row r="9" spans="1:8" x14ac:dyDescent="0.2">
      <c r="A9" s="39"/>
      <c r="B9" s="43" t="s">
        <v>43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f t="shared" si="1"/>
        <v>0</v>
      </c>
    </row>
    <row r="10" spans="1:8" x14ac:dyDescent="0.2">
      <c r="A10" s="39"/>
      <c r="B10" s="43" t="s">
        <v>3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f t="shared" si="1"/>
        <v>0</v>
      </c>
    </row>
    <row r="11" spans="1:8" x14ac:dyDescent="0.2">
      <c r="A11" s="39"/>
      <c r="B11" s="43" t="s">
        <v>23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f t="shared" si="1"/>
        <v>0</v>
      </c>
    </row>
    <row r="12" spans="1:8" x14ac:dyDescent="0.2">
      <c r="A12" s="39"/>
      <c r="B12" s="43" t="s">
        <v>18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f t="shared" si="1"/>
        <v>0</v>
      </c>
    </row>
    <row r="13" spans="1:8" x14ac:dyDescent="0.2">
      <c r="A13" s="39"/>
      <c r="B13" s="43" t="s">
        <v>44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f t="shared" si="1"/>
        <v>0</v>
      </c>
    </row>
    <row r="14" spans="1:8" x14ac:dyDescent="0.2">
      <c r="A14" s="39"/>
      <c r="B14" s="43" t="s">
        <v>19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f t="shared" si="1"/>
        <v>0</v>
      </c>
    </row>
    <row r="15" spans="1:8" x14ac:dyDescent="0.2">
      <c r="A15" s="41"/>
      <c r="B15" s="43"/>
      <c r="C15" s="52"/>
      <c r="D15" s="52"/>
      <c r="E15" s="52"/>
      <c r="F15" s="52"/>
      <c r="G15" s="52"/>
      <c r="H15" s="52"/>
    </row>
    <row r="16" spans="1:8" x14ac:dyDescent="0.2">
      <c r="A16" s="42" t="s">
        <v>20</v>
      </c>
      <c r="B16" s="44"/>
      <c r="C16" s="52">
        <f>SUM(C17:C23)</f>
        <v>3660162746.96</v>
      </c>
      <c r="D16" s="52">
        <f t="shared" ref="D16:G16" si="2">SUM(D17:D23)</f>
        <v>-74617682.140000001</v>
      </c>
      <c r="E16" s="52">
        <f t="shared" si="2"/>
        <v>3585545064.8200002</v>
      </c>
      <c r="F16" s="52">
        <f t="shared" si="2"/>
        <v>3221741509.9899998</v>
      </c>
      <c r="G16" s="52">
        <f t="shared" si="2"/>
        <v>3098771394.0299997</v>
      </c>
      <c r="H16" s="52">
        <f>SUM(H17:H23)</f>
        <v>363803554.8300004</v>
      </c>
    </row>
    <row r="17" spans="1:8" x14ac:dyDescent="0.2">
      <c r="A17" s="39"/>
      <c r="B17" s="43" t="s">
        <v>45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f t="shared" ref="H17:H23" si="3">E17-F17</f>
        <v>0</v>
      </c>
    </row>
    <row r="18" spans="1:8" x14ac:dyDescent="0.2">
      <c r="A18" s="39"/>
      <c r="B18" s="43" t="s">
        <v>28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f t="shared" si="3"/>
        <v>0</v>
      </c>
    </row>
    <row r="19" spans="1:8" x14ac:dyDescent="0.2">
      <c r="A19" s="39"/>
      <c r="B19" s="43" t="s">
        <v>21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f t="shared" si="3"/>
        <v>0</v>
      </c>
    </row>
    <row r="20" spans="1:8" x14ac:dyDescent="0.2">
      <c r="A20" s="39"/>
      <c r="B20" s="43" t="s">
        <v>46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f t="shared" si="3"/>
        <v>0</v>
      </c>
    </row>
    <row r="21" spans="1:8" x14ac:dyDescent="0.2">
      <c r="A21" s="39"/>
      <c r="B21" s="43" t="s">
        <v>47</v>
      </c>
      <c r="C21" s="52">
        <v>3660162746.96</v>
      </c>
      <c r="D21" s="52">
        <v>-74617682.140000001</v>
      </c>
      <c r="E21" s="52">
        <v>3585545064.8200002</v>
      </c>
      <c r="F21" s="52">
        <v>3221741509.9899998</v>
      </c>
      <c r="G21" s="52">
        <v>3098771394.0299997</v>
      </c>
      <c r="H21" s="52">
        <f>E21-F21</f>
        <v>363803554.8300004</v>
      </c>
    </row>
    <row r="22" spans="1:8" x14ac:dyDescent="0.2">
      <c r="A22" s="39"/>
      <c r="B22" s="43" t="s">
        <v>48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f t="shared" si="3"/>
        <v>0</v>
      </c>
    </row>
    <row r="23" spans="1:8" x14ac:dyDescent="0.2">
      <c r="A23" s="39"/>
      <c r="B23" s="43" t="s">
        <v>4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f t="shared" si="3"/>
        <v>0</v>
      </c>
    </row>
    <row r="24" spans="1:8" x14ac:dyDescent="0.2">
      <c r="A24" s="41"/>
      <c r="B24" s="43"/>
      <c r="C24" s="52"/>
      <c r="D24" s="52"/>
      <c r="E24" s="52"/>
      <c r="F24" s="52"/>
      <c r="G24" s="52"/>
      <c r="H24" s="52"/>
    </row>
    <row r="25" spans="1:8" x14ac:dyDescent="0.2">
      <c r="A25" s="42" t="s">
        <v>49</v>
      </c>
      <c r="B25" s="44"/>
      <c r="C25" s="52">
        <f>SUM(C26:C34)</f>
        <v>346953263.02999991</v>
      </c>
      <c r="D25" s="52">
        <f t="shared" ref="D25:H25" si="4">SUM(D26:D34)</f>
        <v>7363656.2000000002</v>
      </c>
      <c r="E25" s="52">
        <f t="shared" si="4"/>
        <v>354316919.22999954</v>
      </c>
      <c r="F25" s="52">
        <f t="shared" si="4"/>
        <v>219450963.16000015</v>
      </c>
      <c r="G25" s="52">
        <f t="shared" si="4"/>
        <v>218465503.86000025</v>
      </c>
      <c r="H25" s="52">
        <f t="shared" si="4"/>
        <v>134865956.0699994</v>
      </c>
    </row>
    <row r="26" spans="1:8" x14ac:dyDescent="0.2">
      <c r="A26" s="39"/>
      <c r="B26" s="43" t="s">
        <v>29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f t="shared" ref="H26:H34" si="5">E26-F26</f>
        <v>0</v>
      </c>
    </row>
    <row r="27" spans="1:8" x14ac:dyDescent="0.2">
      <c r="A27" s="39"/>
      <c r="B27" s="43" t="s">
        <v>24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f t="shared" si="5"/>
        <v>0</v>
      </c>
    </row>
    <row r="28" spans="1:8" x14ac:dyDescent="0.2">
      <c r="A28" s="39"/>
      <c r="B28" s="43" t="s">
        <v>30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f t="shared" si="5"/>
        <v>0</v>
      </c>
    </row>
    <row r="29" spans="1:8" x14ac:dyDescent="0.2">
      <c r="A29" s="39"/>
      <c r="B29" s="43" t="s">
        <v>50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f t="shared" si="5"/>
        <v>0</v>
      </c>
    </row>
    <row r="30" spans="1:8" x14ac:dyDescent="0.2">
      <c r="A30" s="39"/>
      <c r="B30" s="43" t="s">
        <v>22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f t="shared" si="5"/>
        <v>0</v>
      </c>
    </row>
    <row r="31" spans="1:8" x14ac:dyDescent="0.2">
      <c r="A31" s="39"/>
      <c r="B31" s="43" t="s">
        <v>5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f t="shared" si="5"/>
        <v>0</v>
      </c>
    </row>
    <row r="32" spans="1:8" x14ac:dyDescent="0.2">
      <c r="A32" s="39"/>
      <c r="B32" s="43" t="s">
        <v>6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f t="shared" si="5"/>
        <v>0</v>
      </c>
    </row>
    <row r="33" spans="1:8" x14ac:dyDescent="0.2">
      <c r="A33" s="39"/>
      <c r="B33" s="43" t="s">
        <v>51</v>
      </c>
      <c r="C33" s="52">
        <v>346953263.02999991</v>
      </c>
      <c r="D33" s="52">
        <v>7363656.2000000002</v>
      </c>
      <c r="E33" s="52">
        <v>354316919.22999954</v>
      </c>
      <c r="F33" s="52">
        <v>219450963.16000015</v>
      </c>
      <c r="G33" s="52">
        <v>218465503.86000025</v>
      </c>
      <c r="H33" s="52">
        <f>E33-F33</f>
        <v>134865956.0699994</v>
      </c>
    </row>
    <row r="34" spans="1:8" x14ac:dyDescent="0.2">
      <c r="A34" s="39"/>
      <c r="B34" s="43" t="s">
        <v>31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f t="shared" si="5"/>
        <v>0</v>
      </c>
    </row>
    <row r="35" spans="1:8" x14ac:dyDescent="0.2">
      <c r="A35" s="41"/>
      <c r="B35" s="43"/>
      <c r="C35" s="52"/>
      <c r="D35" s="52"/>
      <c r="E35" s="52"/>
      <c r="F35" s="52"/>
      <c r="G35" s="52"/>
      <c r="H35" s="52"/>
    </row>
    <row r="36" spans="1:8" x14ac:dyDescent="0.2">
      <c r="A36" s="42" t="s">
        <v>32</v>
      </c>
      <c r="B36" s="44"/>
      <c r="C36" s="52">
        <f>SUM(C37:C40)</f>
        <v>0</v>
      </c>
      <c r="D36" s="52">
        <f t="shared" ref="D36:H36" si="6">SUM(D37:D40)</f>
        <v>0</v>
      </c>
      <c r="E36" s="52">
        <f t="shared" si="6"/>
        <v>0</v>
      </c>
      <c r="F36" s="52">
        <f t="shared" si="6"/>
        <v>0</v>
      </c>
      <c r="G36" s="52">
        <f t="shared" si="6"/>
        <v>0</v>
      </c>
      <c r="H36" s="52">
        <f t="shared" si="6"/>
        <v>0</v>
      </c>
    </row>
    <row r="37" spans="1:8" x14ac:dyDescent="0.2">
      <c r="A37" s="39"/>
      <c r="B37" s="43" t="s">
        <v>52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f t="shared" ref="H37:H40" si="7">E37-F37</f>
        <v>0</v>
      </c>
    </row>
    <row r="38" spans="1:8" ht="22.5" x14ac:dyDescent="0.2">
      <c r="A38" s="39"/>
      <c r="B38" s="43" t="s">
        <v>25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f t="shared" si="7"/>
        <v>0</v>
      </c>
    </row>
    <row r="39" spans="1:8" x14ac:dyDescent="0.2">
      <c r="A39" s="39"/>
      <c r="B39" s="43" t="s">
        <v>33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f t="shared" si="7"/>
        <v>0</v>
      </c>
    </row>
    <row r="40" spans="1:8" x14ac:dyDescent="0.2">
      <c r="A40" s="39"/>
      <c r="B40" s="43" t="s">
        <v>7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f t="shared" si="7"/>
        <v>0</v>
      </c>
    </row>
    <row r="41" spans="1:8" x14ac:dyDescent="0.2">
      <c r="A41" s="41"/>
      <c r="B41" s="43"/>
      <c r="C41" s="52"/>
      <c r="D41" s="52"/>
      <c r="E41" s="52"/>
      <c r="F41" s="52"/>
      <c r="G41" s="52"/>
      <c r="H41" s="52"/>
    </row>
    <row r="42" spans="1:8" x14ac:dyDescent="0.2">
      <c r="A42" s="47"/>
      <c r="B42" s="48" t="s">
        <v>53</v>
      </c>
      <c r="C42" s="53">
        <f>C36+C25+C16+C6</f>
        <v>4007116009.9899998</v>
      </c>
      <c r="D42" s="53">
        <f>D36+D25+D16+D6</f>
        <v>-67254025.939999998</v>
      </c>
      <c r="E42" s="53">
        <f t="shared" ref="E42:H42" si="8">E36+E25+E16+E6</f>
        <v>3939861984.0499997</v>
      </c>
      <c r="F42" s="53">
        <f t="shared" si="8"/>
        <v>3441192473.1500001</v>
      </c>
      <c r="G42" s="53">
        <f t="shared" si="8"/>
        <v>3317236897.8899999</v>
      </c>
      <c r="H42" s="53">
        <f t="shared" si="8"/>
        <v>498669510.8999998</v>
      </c>
    </row>
    <row r="43" spans="1:8" x14ac:dyDescent="0.2">
      <c r="A43" s="38"/>
      <c r="B43" s="38"/>
      <c r="C43" s="38"/>
      <c r="D43" s="38"/>
      <c r="E43" s="38"/>
      <c r="F43" s="38"/>
      <c r="G43" s="38"/>
      <c r="H43" s="38"/>
    </row>
    <row r="44" spans="1:8" x14ac:dyDescent="0.2">
      <c r="A44" s="38"/>
      <c r="B44" s="38"/>
      <c r="C44" s="38"/>
      <c r="D44" s="38"/>
      <c r="E44" s="38"/>
      <c r="F44" s="38"/>
      <c r="G44" s="38"/>
      <c r="H44" s="38"/>
    </row>
    <row r="45" spans="1:8" x14ac:dyDescent="0.2">
      <c r="A45" s="38"/>
      <c r="B45" s="38"/>
      <c r="C45" s="38"/>
      <c r="D45" s="38"/>
      <c r="E45" s="38"/>
      <c r="F45" s="38"/>
      <c r="G45" s="38"/>
      <c r="H45" s="38"/>
    </row>
    <row r="46" spans="1:8" x14ac:dyDescent="0.2">
      <c r="C46" s="51"/>
      <c r="D46" s="51"/>
      <c r="E46" s="51"/>
      <c r="F46" s="51"/>
      <c r="G46" s="51"/>
      <c r="H46" s="5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2021-01-28T18:26:47Z</cp:lastPrinted>
  <dcterms:created xsi:type="dcterms:W3CDTF">2014-02-10T03:37:14Z</dcterms:created>
  <dcterms:modified xsi:type="dcterms:W3CDTF">2021-01-28T18:31:15Z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