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07C64014-E6CD-4010-B007-794AF18877A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SF" sheetId="4" r:id="rId1"/>
  </sheets>
  <definedNames>
    <definedName name="_xlnm._FilterDatabase" localSheetId="0" hidden="1">ESF!$A$2:$G$39</definedName>
    <definedName name="_xlnm.Print_Area" localSheetId="0">ESF!$A:$G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" i="4" l="1"/>
  <c r="G26" i="4"/>
  <c r="G24" i="4"/>
  <c r="F24" i="4"/>
  <c r="G14" i="4"/>
  <c r="C29" i="4"/>
  <c r="C27" i="4"/>
  <c r="C13" i="4"/>
  <c r="F30" i="4" l="1"/>
  <c r="F14" i="4"/>
  <c r="F26" i="4" s="1"/>
  <c r="B13" i="4"/>
  <c r="B27" i="4"/>
  <c r="B29" i="4" l="1"/>
  <c r="G42" i="4"/>
  <c r="F42" i="4"/>
  <c r="G35" i="4"/>
  <c r="G46" i="4" s="1"/>
  <c r="G48" i="4" s="1"/>
  <c r="F35" i="4"/>
  <c r="F46" i="4" s="1"/>
  <c r="F48" i="4" s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<sst xmlns="http://schemas.openxmlformats.org/spreadsheetml/2006/main" count="60" uniqueCount="60">
  <si>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</si>
  <si>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</si>
  <si>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</si>
  <si>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</si>
  <si>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</si>
  <si>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</si>
  <si>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</si>
  <si>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</si>
  <si>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</si>
  <si>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</si>
  <si>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</si>
  <si>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</si>
  <si>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</si>
  <si>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</si>
  <si>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</si>
  <si>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</si>
  <si>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</si>
  <si>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</si>
  <si>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</si>
  <si>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</si>
  <si>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</si>
  <si>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</si>
  <si>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</si>
  <si>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</si>
  <si>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</si>
  <si>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</si>
  <si>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</si>
  <si>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</si>
  <si>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</si>
  <si>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</si>
  <si>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</si>
  <si>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</si>
  <si>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</si>
  <si>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</si>
  <si>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</si>
  <si>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</si>
  <si>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</si>
  <si>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</si>
  <si>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</si>
  <si>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</si>
  <si>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</si>
  <si>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</si>
  <si>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</si>
  <si>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</si>
  <si>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</si>
  <si>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</si>
  <si>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</si>
  <si>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</si>
  <si>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</si>
  <si>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</si>
  <si>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</si>
  <si>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</si>
  <si>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</si>
  <si>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</si>
  <si>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</si>
  <si>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</si>
  <si>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</si>
  <si>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</si>
  <si>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Universidad de Guanajuato
Estado de Situación Financiera
Al 31 de diciembre del 2018 y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</si>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</sst>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</cellStyleXfs>
  <cellXfs count="4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11" fillId="3" borderId="0" xfId="16" applyFont="1" applyFill="1" applyBorder="1" applyAlignment="1">
      <alignment vertical="center"/>
    </xf>
    <xf numFmtId="4" fontId="3" fillId="0" borderId="0" xfId="8" applyNumberFormat="1" applyFont="1" applyAlignment="1" applyProtection="1">
      <alignment horizontal="right"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7" xr:uid="{00000000-0005-0000-0000-000001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4" xr:uid="{00000000-0005-0000-0000-000005000000}"/>
    <cellStyle name="Normal 2 4" xfId="18" xr:uid="{00000000-0005-0000-0000-000003000000}"/>
    <cellStyle name="Normal 3" xfId="9" xr:uid="{00000000-0005-0000-0000-000009000000}"/>
    <cellStyle name="Normal 3 2" xfId="25" xr:uid="{00000000-0005-0000-0000-000007000000}"/>
    <cellStyle name="Normal 3 3" xfId="23" xr:uid="{00000000-0005-0000-0000-000006000000}"/>
    <cellStyle name="Normal 4" xfId="10" xr:uid="{00000000-0005-0000-0000-00000A000000}"/>
    <cellStyle name="Normal 4 2" xfId="11" xr:uid="{00000000-0005-0000-0000-00000B000000}"/>
    <cellStyle name="Normal 4 3" xfId="19" xr:uid="{00000000-0005-0000-0000-000008000000}"/>
    <cellStyle name="Normal 5" xfId="12" xr:uid="{00000000-0005-0000-0000-00000C000000}"/>
    <cellStyle name="Normal 5 2" xfId="13" xr:uid="{00000000-0005-0000-0000-00000D000000}"/>
    <cellStyle name="Normal 5 3" xfId="20" xr:uid="{00000000-0005-0000-0000-000009000000}"/>
    <cellStyle name="Normal 56" xfId="21" xr:uid="{00000000-0005-0000-0000-00000A000000}"/>
    <cellStyle name="Normal 6" xfId="14" xr:uid="{00000000-0005-0000-0000-00000E000000}"/>
    <cellStyle name="Normal 6 2" xfId="15" xr:uid="{00000000-0005-0000-0000-00000F000000}"/>
    <cellStyle name="Normal 7" xfId="16" xr:uid="{00000000-0005-0000-0000-000040000000}"/>
    <cellStyle name="Porcentaje 2" xfId="22" xr:uid="{00000000-0005-0000-0000-00000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2266951</xdr:colOff>
      <xdr:row>54</xdr:row>
      <xdr:rowOff>95250</xdr:rowOff>
    </xdr:from>
    <xdr:to>
      <xdr:col>2</xdr:col>
      <xdr:colOff>742951</xdr:colOff>
      <xdr:row>59</xdr:row>
      <xdr:rowOff>19050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0C435F6-71B5-428A-9CC5-70A309B9845E}"/>
            </a:ext>
          </a:extLst>
        </xdr:cNvPr>
        <xdr:cNvSpPr txBox="1"/>
      </xdr:nvSpPr>
      <xdr:spPr>
        <a:xfrm>
          <a:off x="2266951" y="8334375"/>
          <a:ext cx="342900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4</xdr:col>
      <xdr:colOff>1362076</xdr:colOff>
      <xdr:row>54</xdr:row>
      <xdr:rowOff>104775</xdr:rowOff>
    </xdr:from>
    <xdr:to>
      <xdr:col>5</xdr:col>
      <xdr:colOff>862200</xdr:colOff>
      <xdr:row>59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5719A7FC-5D79-43A0-B075-4FDB97767830}"/>
            </a:ext>
          </a:extLst>
        </xdr:cNvPr>
        <xdr:cNvSpPr txBox="1"/>
      </xdr:nvSpPr>
      <xdr:spPr>
        <a:xfrm>
          <a:off x="7448551" y="8343900"/>
          <a:ext cx="3176774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2438400</xdr:colOff>
      <xdr:row>54</xdr:row>
      <xdr:rowOff>57150</xdr:rowOff>
    </xdr:from>
    <xdr:to>
      <xdr:col>2</xdr:col>
      <xdr:colOff>666750</xdr:colOff>
      <xdr:row>54</xdr:row>
      <xdr:rowOff>66675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600E1682-E6CB-4965-BC57-B3E51D6D7D7B}"/>
            </a:ext>
          </a:extLst>
        </xdr:cNvPr>
        <xdr:cNvCxnSpPr/>
      </xdr:nvCxnSpPr>
      <xdr:spPr>
        <a:xfrm flipV="1">
          <a:off x="2438400" y="8296275"/>
          <a:ext cx="3181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1353774</xdr:colOff>
      <xdr:row>54</xdr:row>
      <xdr:rowOff>57150</xdr:rowOff>
    </xdr:from>
    <xdr:to>
      <xdr:col>5</xdr:col>
      <xdr:colOff>866775</xdr:colOff>
      <xdr:row>54</xdr:row>
      <xdr:rowOff>57150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CA963F45-DA8F-4DF0-8D5E-7E299BB9F474}"/>
            </a:ext>
          </a:extLst>
        </xdr:cNvPr>
        <xdr:cNvCxnSpPr/>
      </xdr:nvCxnSpPr>
      <xdr:spPr>
        <a:xfrm>
          <a:off x="7440249" y="8296275"/>
          <a:ext cx="318965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3" zoomScaleNormal="100" zoomScaleSheetLayoutView="100" workbookViewId="0">
      <selection activeCell="C65" sqref="C65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2018</v>
      </c>
      <c r="C2" s="40">
        <v>2017</v>
      </c>
      <c r="D2" s="19"/>
      <c r="E2" s="18" t="s">
        <v>1</v>
      </c>
      <c r="F2" s="40">
        <v>2018</v>
      </c>
      <c r="G2" s="41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569181609</v>
      </c>
      <c r="C5" s="12">
        <v>789521696</v>
      </c>
      <c r="D5" s="17"/>
      <c r="E5" s="11" t="s">
        <v>41</v>
      </c>
      <c r="F5" s="12">
        <v>146554033</v>
      </c>
      <c r="G5" s="5">
        <v>154023226</v>
      </c>
    </row>
    <row r="6" spans="1:7" x14ac:dyDescent="0.2">
      <c r="A6" s="30" t="s">
        <v>28</v>
      </c>
      <c r="B6" s="12">
        <v>97480273</v>
      </c>
      <c r="C6" s="12">
        <v>75926475</v>
      </c>
      <c r="D6" s="17"/>
      <c r="E6" s="11" t="s">
        <v>42</v>
      </c>
      <c r="F6" s="12">
        <v>55004</v>
      </c>
      <c r="G6" s="5">
        <v>39004</v>
      </c>
    </row>
    <row r="7" spans="1:7" x14ac:dyDescent="0.2">
      <c r="A7" s="30" t="s">
        <v>29</v>
      </c>
      <c r="B7" s="12">
        <v>56256384</v>
      </c>
      <c r="C7" s="12">
        <v>74890507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2037125</v>
      </c>
      <c r="C9" s="12">
        <v>1957875</v>
      </c>
      <c r="D9" s="17"/>
      <c r="E9" s="11" t="s">
        <v>43</v>
      </c>
      <c r="F9" s="12">
        <v>4359011</v>
      </c>
      <c r="G9" s="42">
        <v>33746148</v>
      </c>
    </row>
    <row r="10" spans="1:7" ht="13.5" customHeight="1" x14ac:dyDescent="0.2">
      <c r="A10" s="30" t="s">
        <v>32</v>
      </c>
      <c r="B10" s="12">
        <v>-10750989</v>
      </c>
      <c r="C10" s="12">
        <v>-10750989</v>
      </c>
      <c r="D10" s="17"/>
      <c r="E10" s="11" t="s">
        <v>44</v>
      </c>
      <c r="F10" s="12">
        <v>1100566</v>
      </c>
      <c r="G10" s="5">
        <v>1100566</v>
      </c>
    </row>
    <row r="11" spans="1:7" x14ac:dyDescent="0.2">
      <c r="A11" s="30" t="s">
        <v>22</v>
      </c>
      <c r="B11" s="12">
        <v>863336</v>
      </c>
      <c r="C11" s="12">
        <v>47020</v>
      </c>
      <c r="D11" s="17"/>
      <c r="E11" s="11" t="s">
        <v>13</v>
      </c>
      <c r="F11" s="12">
        <v>0</v>
      </c>
      <c r="G11" s="5">
        <v>413540</v>
      </c>
    </row>
    <row r="12" spans="1:7" x14ac:dyDescent="0.2">
      <c r="A12" s="30"/>
      <c r="D12" s="17"/>
      <c r="E12" s="11" t="s">
        <v>45</v>
      </c>
      <c r="F12" s="12">
        <v>34301571</v>
      </c>
      <c r="G12" s="5">
        <v>29450940</v>
      </c>
    </row>
    <row r="13" spans="1:7" x14ac:dyDescent="0.2">
      <c r="A13" s="37" t="s">
        <v>5</v>
      </c>
      <c r="B13" s="10">
        <f>SUM(B5:B12)</f>
        <v>715067738</v>
      </c>
      <c r="C13" s="10">
        <f>SUM(C5:C12)</f>
        <v>931592584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0">
        <f>SUM(F5:F13)</f>
        <v>186370185</v>
      </c>
      <c r="G14" s="20">
        <f>SUM(G5:G13)</f>
        <v>218773424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582636288</v>
      </c>
      <c r="C16" s="12">
        <v>585955535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1043171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5824572000</v>
      </c>
      <c r="C18" s="12">
        <v>5626983212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1908810356</v>
      </c>
      <c r="C19" s="12">
        <v>1801433258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89931008</v>
      </c>
      <c r="C20" s="12">
        <v>78785155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-1979313413</v>
      </c>
      <c r="C21" s="12">
        <v>-1773688024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19000664</v>
      </c>
      <c r="C22" s="12">
        <v>18028460</v>
      </c>
      <c r="D22" s="17"/>
      <c r="E22" s="11" t="s">
        <v>17</v>
      </c>
      <c r="F22" s="12">
        <v>438657359</v>
      </c>
      <c r="G22" s="5">
        <v>384985874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D24" s="17"/>
      <c r="E24" s="38" t="s">
        <v>7</v>
      </c>
      <c r="F24" s="10">
        <f>SUM(F17:F23)</f>
        <v>438657359</v>
      </c>
      <c r="G24" s="20">
        <f>SUM(G17:G23)</f>
        <v>384985874</v>
      </c>
    </row>
    <row r="25" spans="1:7" s="3" customFormat="1" x14ac:dyDescent="0.2">
      <c r="A25" s="30" t="s">
        <v>40</v>
      </c>
      <c r="B25" s="25">
        <v>0</v>
      </c>
      <c r="C25" s="24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9" t="s">
        <v>57</v>
      </c>
      <c r="F26" s="10">
        <f>+F24+F14</f>
        <v>625027544</v>
      </c>
      <c r="G26" s="20">
        <f>+G24+G14</f>
        <v>603759298</v>
      </c>
    </row>
    <row r="27" spans="1:7" x14ac:dyDescent="0.2">
      <c r="A27" s="37" t="s">
        <v>8</v>
      </c>
      <c r="B27" s="10">
        <f>SUM(B16:B25)</f>
        <v>6446680074</v>
      </c>
      <c r="C27" s="10">
        <f>SUM(C16:C25)</f>
        <v>6337497596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+B27+B13</f>
        <v>7161747812</v>
      </c>
      <c r="C29" s="10">
        <f>+C27+C13</f>
        <v>7269090180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3557598825</v>
      </c>
      <c r="G30" s="20">
        <f>SUM(G31:G33)</f>
        <v>3543667970</v>
      </c>
    </row>
    <row r="31" spans="1:7" x14ac:dyDescent="0.2">
      <c r="A31" s="31"/>
      <c r="B31" s="15"/>
      <c r="C31" s="15"/>
      <c r="D31" s="17"/>
      <c r="E31" s="11" t="s">
        <v>2</v>
      </c>
      <c r="F31" s="12">
        <v>3543641522</v>
      </c>
      <c r="G31" s="5">
        <v>3543641522</v>
      </c>
    </row>
    <row r="32" spans="1:7" x14ac:dyDescent="0.2">
      <c r="A32" s="31"/>
      <c r="B32" s="15"/>
      <c r="C32" s="15"/>
      <c r="D32" s="17"/>
      <c r="E32" s="11" t="s">
        <v>18</v>
      </c>
      <c r="F32" s="12">
        <v>13957303</v>
      </c>
      <c r="G32" s="5">
        <v>26448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2967250859</v>
      </c>
      <c r="G35" s="20">
        <f>SUM(G36:G40)</f>
        <v>3109792328</v>
      </c>
    </row>
    <row r="36" spans="1:7" x14ac:dyDescent="0.2">
      <c r="A36" s="31"/>
      <c r="B36" s="15"/>
      <c r="C36" s="15"/>
      <c r="D36" s="17"/>
      <c r="E36" s="11" t="s">
        <v>52</v>
      </c>
      <c r="F36" s="12">
        <v>-100868328</v>
      </c>
      <c r="G36" s="5">
        <v>-35565875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25478431</v>
      </c>
      <c r="G37" s="5">
        <v>102717447</v>
      </c>
    </row>
    <row r="38" spans="1:7" x14ac:dyDescent="0.2">
      <c r="A38" s="31"/>
      <c r="B38" s="16"/>
      <c r="C38" s="16"/>
      <c r="D38" s="17"/>
      <c r="E38" s="11" t="s">
        <v>3</v>
      </c>
      <c r="F38" s="12">
        <v>3042640756</v>
      </c>
      <c r="G38" s="5">
        <v>3042640756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11870584</v>
      </c>
      <c r="G42" s="20">
        <f>SUM(G43:G44)</f>
        <v>11870584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42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11870584</v>
      </c>
      <c r="G44" s="42">
        <v>11870584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f>+F30+F35+F42</f>
        <v>6536720268</v>
      </c>
      <c r="G46" s="20">
        <f>+G30+G35+G42</f>
        <v>6665330882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+F46+F26</f>
        <v>7161747812</v>
      </c>
      <c r="G48" s="20">
        <f>+G46+G26</f>
        <v>7269090180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12" x14ac:dyDescent="0.2">
      <c r="A51" s="43" t="s">
        <v>59</v>
      </c>
    </row>
    <row r="65" spans="3:3" x14ac:dyDescent="0.2">
      <c r="C65" s="44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Marmolejo</cp:lastModifiedBy>
  <cp:lastPrinted>2019-02-13T18:04:03Z</cp:lastPrinted>
  <dcterms:created xsi:type="dcterms:W3CDTF">2012-12-11T20:26:08Z</dcterms:created>
  <dcterms:modified xsi:type="dcterms:W3CDTF">2019-02-13T18:04:08Z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