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13_ncr:1_{2EDE1C95-621D-4AF1-AA85-34992EA2A1F0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2">CA!$A$1:$G$64</definedName>
    <definedName name="_xlnm.Print_Area" localSheetId="0">COG!$A$1:$G$91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5" l="1"/>
  <c r="G14" i="6"/>
  <c r="G14" i="8" l="1"/>
  <c r="G12" i="8"/>
  <c r="G10" i="8"/>
  <c r="G8" i="8"/>
  <c r="G6" i="8"/>
  <c r="B13" i="6" l="1"/>
  <c r="C13" i="6"/>
  <c r="D13" i="6"/>
  <c r="E13" i="6"/>
  <c r="F13" i="6"/>
  <c r="B23" i="6"/>
  <c r="C23" i="6"/>
  <c r="D23" i="6"/>
  <c r="E23" i="6"/>
  <c r="F23" i="6"/>
  <c r="C16" i="4"/>
  <c r="C52" i="4" l="1"/>
  <c r="D52" i="4"/>
  <c r="E52" i="4"/>
  <c r="F52" i="4"/>
  <c r="G52" i="4"/>
  <c r="B52" i="4"/>
  <c r="F16" i="4"/>
  <c r="B16" i="4"/>
  <c r="G15" i="6"/>
  <c r="G16" i="6"/>
  <c r="G17" i="6"/>
  <c r="G18" i="6"/>
  <c r="G19" i="6"/>
  <c r="G20" i="6"/>
  <c r="G21" i="6"/>
  <c r="G22" i="6"/>
  <c r="G6" i="6"/>
  <c r="G7" i="6"/>
  <c r="G8" i="6"/>
  <c r="G9" i="6"/>
  <c r="G10" i="6"/>
  <c r="G11" i="6"/>
  <c r="G12" i="6"/>
  <c r="C16" i="5"/>
  <c r="C42" i="5" s="1"/>
  <c r="D16" i="5"/>
  <c r="E16" i="5"/>
  <c r="F16" i="5"/>
  <c r="B16" i="5"/>
  <c r="C25" i="5"/>
  <c r="D25" i="5"/>
  <c r="E25" i="5"/>
  <c r="F25" i="5"/>
  <c r="B25" i="5"/>
  <c r="G33" i="5"/>
  <c r="G25" i="5" s="1"/>
  <c r="G16" i="5"/>
  <c r="G8" i="4"/>
  <c r="G7" i="4"/>
  <c r="D16" i="4"/>
  <c r="E16" i="4"/>
  <c r="G9" i="4"/>
  <c r="G10" i="4"/>
  <c r="G11" i="4"/>
  <c r="G12" i="4"/>
  <c r="C16" i="8"/>
  <c r="D16" i="8"/>
  <c r="E16" i="8"/>
  <c r="F16" i="8"/>
  <c r="B16" i="8"/>
  <c r="C69" i="6"/>
  <c r="D69" i="6"/>
  <c r="E69" i="6"/>
  <c r="F69" i="6"/>
  <c r="B69" i="6"/>
  <c r="C65" i="6"/>
  <c r="D65" i="6"/>
  <c r="E65" i="6"/>
  <c r="F65" i="6"/>
  <c r="B65" i="6"/>
  <c r="C57" i="6"/>
  <c r="D57" i="6"/>
  <c r="E57" i="6"/>
  <c r="F57" i="6"/>
  <c r="B57" i="6"/>
  <c r="C53" i="6"/>
  <c r="D53" i="6"/>
  <c r="E53" i="6"/>
  <c r="F53" i="6"/>
  <c r="B53" i="6"/>
  <c r="C43" i="6"/>
  <c r="D43" i="6"/>
  <c r="E43" i="6"/>
  <c r="F43" i="6"/>
  <c r="B43" i="6"/>
  <c r="C33" i="6"/>
  <c r="D33" i="6"/>
  <c r="E33" i="6"/>
  <c r="F33" i="6"/>
  <c r="B33" i="6"/>
  <c r="C5" i="6"/>
  <c r="D5" i="6"/>
  <c r="E5" i="6"/>
  <c r="F5" i="6"/>
  <c r="B5" i="6"/>
  <c r="G24" i="6"/>
  <c r="G25" i="6"/>
  <c r="G26" i="6"/>
  <c r="G27" i="6"/>
  <c r="G28" i="6"/>
  <c r="G29" i="6"/>
  <c r="G30" i="6"/>
  <c r="G31" i="6"/>
  <c r="G32" i="6"/>
  <c r="G34" i="6"/>
  <c r="G35" i="6"/>
  <c r="G36" i="6"/>
  <c r="G37" i="6"/>
  <c r="G38" i="6"/>
  <c r="G39" i="6"/>
  <c r="G40" i="6"/>
  <c r="G41" i="6"/>
  <c r="G42" i="6"/>
  <c r="G44" i="6"/>
  <c r="G45" i="6"/>
  <c r="G46" i="6"/>
  <c r="G47" i="6"/>
  <c r="G48" i="6"/>
  <c r="G49" i="6"/>
  <c r="G50" i="6"/>
  <c r="G51" i="6"/>
  <c r="G52" i="6"/>
  <c r="G54" i="6"/>
  <c r="G55" i="6"/>
  <c r="G53" i="6" s="1"/>
  <c r="G56" i="6"/>
  <c r="G58" i="6"/>
  <c r="G59" i="6"/>
  <c r="G60" i="6"/>
  <c r="G61" i="6"/>
  <c r="G62" i="6"/>
  <c r="G63" i="6"/>
  <c r="G64" i="6"/>
  <c r="G66" i="6"/>
  <c r="G67" i="6"/>
  <c r="G65" i="6" s="1"/>
  <c r="G68" i="6"/>
  <c r="G70" i="6"/>
  <c r="G71" i="6"/>
  <c r="G72" i="6"/>
  <c r="G73" i="6"/>
  <c r="G74" i="6"/>
  <c r="G75" i="6"/>
  <c r="G76" i="6"/>
  <c r="G69" i="6" s="1"/>
  <c r="B42" i="5" l="1"/>
  <c r="E42" i="5"/>
  <c r="D42" i="5"/>
  <c r="G57" i="6"/>
  <c r="G33" i="6"/>
  <c r="G42" i="5"/>
  <c r="F42" i="5"/>
  <c r="G16" i="4"/>
  <c r="G43" i="6"/>
  <c r="G23" i="6"/>
  <c r="G13" i="6"/>
  <c r="F77" i="6"/>
  <c r="D77" i="6"/>
  <c r="B77" i="6"/>
  <c r="C77" i="6"/>
  <c r="E77" i="6"/>
  <c r="G5" i="6"/>
  <c r="G16" i="8"/>
  <c r="G77" i="6" l="1"/>
</calcChain>
</file>

<file path=xl/sharedStrings.xml><?xml version="1.0" encoding="utf-8"?>
<sst xmlns="http://schemas.openxmlformats.org/spreadsheetml/2006/main" count="204" uniqueCount="143">
  <si>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</si>
  <si>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</si>
  <si>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</si>
  <si>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</si>
  <si>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</si>
  <si>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</si>
  <si>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</si>
  <si>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</si>
  <si>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</si>
  <si>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</si>
  <si>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</si>
  <si>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</si>
  <si>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</si>
  <si>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</si>
  <si>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</si>
  <si>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</si>
  <si>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</si>
  <si>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</si>
  <si>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</si>
  <si>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</si>
  <si>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</si>
  <si>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</si>
  <si>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</si>
  <si>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</si>
  <si>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</si>
  <si>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</si>
  <si>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</si>
  <si>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</si>
  <si>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</si>
  <si>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</si>
  <si>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</si>
  <si>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</si>
  <si>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</si>
  <si>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</si>
  <si>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</si>
  <si>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</si>
  <si>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</si>
  <si>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</si>
  <si>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</si>
  <si>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</si>
  <si>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</si>
  <si>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</si>
  <si>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</si>
  <si>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</si>
  <si>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</si>
  <si>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</si>
  <si>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</si>
  <si>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</si>
  <si>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</si>
  <si>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</si>
  <si>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</si>
  <si>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</si>
  <si>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</si>
  <si>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</si>
  <si>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</si>
  <si>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</si>
  <si>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</si>
  <si>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</si>
  <si>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</si>
  <si>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</si>
  <si>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</si>
  <si>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</si>
  <si>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</si>
  <si>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</si>
  <si>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</si>
  <si>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</si>
  <si>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</si>
  <si>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</si>
  <si>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</si>
  <si>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</si>
  <si>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</si>
  <si>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</si>
  <si>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</si>
  <si>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</si>
  <si>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</si>
  <si>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</si>
  <si>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</si>
  <si>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</si>
  <si>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</si>
  <si>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</si>
  <si>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</si>
  <si>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Dependencia o Unidad Administrativa 8</t>
  </si>
  <si>
    <t>Dependencia o Unidad Administrativa xx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</si>
  <si>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</si>
  <si>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</si>
  <si>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</si>
  <si>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</si>
  <si>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</si>
  <si>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</si>
  <si>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</si>
  <si>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</si>
  <si>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</si>
  <si>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</si>
  <si>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</si>
  <si>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</si>
  <si>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</si>
  <si>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</si>
  <si>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</si>
  <si>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</si>
  <si>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</si>
  <si>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</si>
  <si>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</si>
  <si>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</si>
  <si>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</si>
  <si>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</si>
  <si>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</si>
  <si>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</si>
  <si>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</si>
  <si>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</si>
  <si>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</si>
  <si>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</si>
  <si>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</si>
  <si>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</si>
  <si>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</si>
  <si>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</si>
  <si>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</si>
  <si>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</si>
  <si>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</si>
  <si>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</si>
  <si>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</si>
  <si>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</si>
  <si>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</si>
  <si>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</si>
  <si>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</si>
  <si>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</si>
  <si>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</si>
  <si>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</si>
  <si>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</si>
  <si>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</si>
  <si>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Coordinación de la Política de Gobierno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</si>
  <si>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</si>
  <si>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</si>
  <si>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</si>
  <si>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</si>
  <si>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</si>
  <si>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</si>
  <si>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01 de Enero al 31 de Diciembre de 2024</t>
  </si>
  <si>
    <t>Universidad de Guanajuato
Estado Analítico del Ejercicio del Presupuesto de Egresos
Clasificación Económica (por Tipo de Gasto)
Del 01 de Enero al 31 de Diciembre de 2024</t>
  </si>
  <si>
    <t>Universidad de Guanajuato
Estado Analítico del Ejercicio del Presupuesto de Egresos
Clasificación Administrativa
Del 01 de Enero al 31 de Diciembre de 2024</t>
  </si>
  <si>
    <t>Gobierno (Federal/Estatal/Municipal) de __________________________
Estado Analítico del Ejercicio del Presupuesto de Egresos
Clasificación Administrativa
Del 01 de Enero al 31 de Diciembre de 2024</t>
  </si>
  <si>
    <t>Sector Paraestatal del Gobierno (Federal/Estatal/Municipal) de ______________________
Estado Analítico del Ejercicio del Presupuesto de Egresos
Clasificación Administrativa
Del 01 de Enero al 31 de Diciembre de 2024</t>
  </si>
  <si>
    <t>Universidad de Guanajuato
Estado Analítico del Ejercicio del Presupuesto de Egresos
Clasificación Funcional (Finalidad y Función)
Del 01 de Enero al 31 de Diciembre 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</si>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</sst>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4" fontId="0" fillId="0" borderId="0" xfId="0" applyNumberFormat="1" applyProtection="1">
      <protection locked="0"/>
    </xf>
    <xf numFmtId="43" fontId="2" fillId="0" borderId="11" xfId="16" applyFont="1" applyBorder="1" applyProtection="1">
      <protection locked="0"/>
    </xf>
    <xf numFmtId="43" fontId="2" fillId="0" borderId="10" xfId="16" applyFont="1" applyBorder="1" applyProtection="1">
      <protection locked="0"/>
    </xf>
    <xf numFmtId="43" fontId="6" fillId="0" borderId="10" xfId="16" applyFont="1" applyBorder="1" applyProtection="1">
      <protection locked="0"/>
    </xf>
    <xf numFmtId="43" fontId="0" fillId="0" borderId="0" xfId="16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0" fontId="2" fillId="0" borderId="9" xfId="9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1" xfId="0" applyBorder="1" applyAlignment="1" applyProtection="1">
      <alignment horizontal="left" indent="1"/>
      <protection locked="0"/>
    </xf>
    <xf numFmtId="0" fontId="0" fillId="0" borderId="11" xfId="0" applyBorder="1" applyProtection="1">
      <protection locked="0"/>
    </xf>
    <xf numFmtId="0" fontId="6" fillId="0" borderId="4" xfId="0" applyFont="1" applyBorder="1" applyAlignment="1" applyProtection="1">
      <alignment horizontal="left" indent="1"/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88</xdr:row>
      <xdr:rowOff>70337</xdr:rowOff>
    </xdr:from>
    <xdr:to>
      <xdr:col>1</xdr:col>
      <xdr:colOff>47625</xdr:colOff>
      <xdr:row>92</xdr:row>
      <xdr:rowOff>82048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964A047-EEA0-47CE-ABAD-D6DD20FB68A4}"/>
            </a:ext>
          </a:extLst>
        </xdr:cNvPr>
        <xdr:cNvSpPr txBox="1"/>
      </xdr:nvSpPr>
      <xdr:spPr>
        <a:xfrm>
          <a:off x="1419225" y="12833837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1266825</xdr:colOff>
      <xdr:row>88</xdr:row>
      <xdr:rowOff>19050</xdr:rowOff>
    </xdr:from>
    <xdr:to>
      <xdr:col>1</xdr:col>
      <xdr:colOff>200025</xdr:colOff>
      <xdr:row>88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C475126-CB1B-4C6E-AC39-F124350FB9C4}"/>
            </a:ext>
          </a:extLst>
        </xdr:cNvPr>
        <xdr:cNvCxnSpPr/>
      </xdr:nvCxnSpPr>
      <xdr:spPr>
        <a:xfrm>
          <a:off x="1266825" y="127825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294217</xdr:colOff>
      <xdr:row>88</xdr:row>
      <xdr:rowOff>57149</xdr:rowOff>
    </xdr:from>
    <xdr:to>
      <xdr:col>5</xdr:col>
      <xdr:colOff>512152</xdr:colOff>
      <xdr:row>92</xdr:row>
      <xdr:rowOff>82048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77C1777-A957-4187-B015-565066734A01}"/>
            </a:ext>
          </a:extLst>
        </xdr:cNvPr>
        <xdr:cNvSpPr txBox="1"/>
      </xdr:nvSpPr>
      <xdr:spPr>
        <a:xfrm>
          <a:off x="6066367" y="12820649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999067</xdr:colOff>
      <xdr:row>88</xdr:row>
      <xdr:rowOff>0</xdr:rowOff>
    </xdr:from>
    <xdr:to>
      <xdr:col>5</xdr:col>
      <xdr:colOff>397852</xdr:colOff>
      <xdr:row>88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91EAC40-4A77-4ACA-A2FF-F3DE0966D11F}"/>
            </a:ext>
          </a:extLst>
        </xdr:cNvPr>
        <xdr:cNvCxnSpPr/>
      </xdr:nvCxnSpPr>
      <xdr:spPr>
        <a:xfrm>
          <a:off x="5637742" y="127635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27</xdr:row>
      <xdr:rowOff>108437</xdr:rowOff>
    </xdr:from>
    <xdr:to>
      <xdr:col>1</xdr:col>
      <xdr:colOff>457200</xdr:colOff>
      <xdr:row>31</xdr:row>
      <xdr:rowOff>120148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E3C7ED6-354A-46C1-AE60-D44D07CC892D}"/>
            </a:ext>
          </a:extLst>
        </xdr:cNvPr>
        <xdr:cNvSpPr txBox="1"/>
      </xdr:nvSpPr>
      <xdr:spPr>
        <a:xfrm>
          <a:off x="962025" y="4156562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809625</xdr:colOff>
      <xdr:row>27</xdr:row>
      <xdr:rowOff>57150</xdr:rowOff>
    </xdr:from>
    <xdr:to>
      <xdr:col>1</xdr:col>
      <xdr:colOff>609600</xdr:colOff>
      <xdr:row>27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785EBAC-44D6-46E1-BDA1-9F815ED528F3}"/>
            </a:ext>
          </a:extLst>
        </xdr:cNvPr>
        <xdr:cNvCxnSpPr/>
      </xdr:nvCxnSpPr>
      <xdr:spPr>
        <a:xfrm>
          <a:off x="809625" y="41052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789517</xdr:colOff>
      <xdr:row>27</xdr:row>
      <xdr:rowOff>95249</xdr:rowOff>
    </xdr:from>
    <xdr:to>
      <xdr:col>5</xdr:col>
      <xdr:colOff>1007452</xdr:colOff>
      <xdr:row>31</xdr:row>
      <xdr:rowOff>120148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34F4BB6-F0AA-4332-999F-38A2F6BA756B}"/>
            </a:ext>
          </a:extLst>
        </xdr:cNvPr>
        <xdr:cNvSpPr txBox="1"/>
      </xdr:nvSpPr>
      <xdr:spPr>
        <a:xfrm>
          <a:off x="5609167" y="4143374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360892</xdr:colOff>
      <xdr:row>27</xdr:row>
      <xdr:rowOff>38100</xdr:rowOff>
    </xdr:from>
    <xdr:to>
      <xdr:col>5</xdr:col>
      <xdr:colOff>893152</xdr:colOff>
      <xdr:row>27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6129A1A-ED07-4B1D-A425-704A552B4D1A}"/>
            </a:ext>
          </a:extLst>
        </xdr:cNvPr>
        <xdr:cNvCxnSpPr/>
      </xdr:nvCxnSpPr>
      <xdr:spPr>
        <a:xfrm>
          <a:off x="5180542" y="408622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61</xdr:row>
      <xdr:rowOff>79862</xdr:rowOff>
    </xdr:from>
    <xdr:to>
      <xdr:col>0</xdr:col>
      <xdr:colOff>3219450</xdr:colOff>
      <xdr:row>65</xdr:row>
      <xdr:rowOff>91573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63CF1E7-8638-4CD4-B452-1AE6E3FA933A}"/>
            </a:ext>
          </a:extLst>
        </xdr:cNvPr>
        <xdr:cNvSpPr txBox="1"/>
      </xdr:nvSpPr>
      <xdr:spPr>
        <a:xfrm>
          <a:off x="1000125" y="11271737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847725</xdr:colOff>
      <xdr:row>61</xdr:row>
      <xdr:rowOff>28575</xdr:rowOff>
    </xdr:from>
    <xdr:to>
      <xdr:col>0</xdr:col>
      <xdr:colOff>3371850</xdr:colOff>
      <xdr:row>61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DF8B57B-429F-41DC-9DB8-48694813F8BD}"/>
            </a:ext>
          </a:extLst>
        </xdr:cNvPr>
        <xdr:cNvCxnSpPr/>
      </xdr:nvCxnSpPr>
      <xdr:spPr>
        <a:xfrm>
          <a:off x="847725" y="112204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75142</xdr:colOff>
      <xdr:row>61</xdr:row>
      <xdr:rowOff>66674</xdr:rowOff>
    </xdr:from>
    <xdr:to>
      <xdr:col>5</xdr:col>
      <xdr:colOff>293077</xdr:colOff>
      <xdr:row>65</xdr:row>
      <xdr:rowOff>91573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73E5F08-5469-4E93-B078-4BCF2BEC7E3F}"/>
            </a:ext>
          </a:extLst>
        </xdr:cNvPr>
        <xdr:cNvSpPr txBox="1"/>
      </xdr:nvSpPr>
      <xdr:spPr>
        <a:xfrm>
          <a:off x="5647267" y="11258549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694267</xdr:colOff>
      <xdr:row>61</xdr:row>
      <xdr:rowOff>9525</xdr:rowOff>
    </xdr:from>
    <xdr:to>
      <xdr:col>5</xdr:col>
      <xdr:colOff>178777</xdr:colOff>
      <xdr:row>61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8C224EA-1B92-44E1-B2E5-37231DAD4187}"/>
            </a:ext>
          </a:extLst>
        </xdr:cNvPr>
        <xdr:cNvCxnSpPr/>
      </xdr:nvCxnSpPr>
      <xdr:spPr>
        <a:xfrm>
          <a:off x="5218642" y="112014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51</xdr:row>
      <xdr:rowOff>108437</xdr:rowOff>
    </xdr:from>
    <xdr:to>
      <xdr:col>0</xdr:col>
      <xdr:colOff>3390900</xdr:colOff>
      <xdr:row>55</xdr:row>
      <xdr:rowOff>120148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CE046E8-5FEC-4833-B53B-F6697BB58A79}"/>
            </a:ext>
          </a:extLst>
        </xdr:cNvPr>
        <xdr:cNvSpPr txBox="1"/>
      </xdr:nvSpPr>
      <xdr:spPr>
        <a:xfrm>
          <a:off x="1171575" y="7995137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1019175</xdr:colOff>
      <xdr:row>51</xdr:row>
      <xdr:rowOff>57150</xdr:rowOff>
    </xdr:from>
    <xdr:to>
      <xdr:col>0</xdr:col>
      <xdr:colOff>3543300</xdr:colOff>
      <xdr:row>51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CAD8788-A9EB-4CC9-A78E-718DD2AAB5E0}"/>
            </a:ext>
          </a:extLst>
        </xdr:cNvPr>
        <xdr:cNvCxnSpPr/>
      </xdr:nvCxnSpPr>
      <xdr:spPr>
        <a:xfrm>
          <a:off x="1019175" y="79438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1008592</xdr:colOff>
      <xdr:row>51</xdr:row>
      <xdr:rowOff>95249</xdr:rowOff>
    </xdr:from>
    <xdr:to>
      <xdr:col>5</xdr:col>
      <xdr:colOff>178777</xdr:colOff>
      <xdr:row>55</xdr:row>
      <xdr:rowOff>120148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7E5CC76-527F-4A92-9470-A6C578E33DF9}"/>
            </a:ext>
          </a:extLst>
        </xdr:cNvPr>
        <xdr:cNvSpPr txBox="1"/>
      </xdr:nvSpPr>
      <xdr:spPr>
        <a:xfrm>
          <a:off x="5818717" y="7981949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579967</xdr:colOff>
      <xdr:row>51</xdr:row>
      <xdr:rowOff>38100</xdr:rowOff>
    </xdr:from>
    <xdr:to>
      <xdr:col>5</xdr:col>
      <xdr:colOff>64477</xdr:colOff>
      <xdr:row>51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D71FB9C-172C-4D1C-A46B-F361FB7C3402}"/>
            </a:ext>
          </a:extLst>
        </xdr:cNvPr>
        <xdr:cNvCxnSpPr/>
      </xdr:nvCxnSpPr>
      <xdr:spPr>
        <a:xfrm>
          <a:off x="5390092" y="79248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showGridLines="0" topLeftCell="A46" zoomScaleNormal="10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14" style="1" bestFit="1" customWidth="1"/>
    <col min="9" max="16384" width="12" style="1"/>
  </cols>
  <sheetData>
    <row r="1" spans="1:9" ht="45" customHeight="1" x14ac:dyDescent="0.2">
      <c r="A1" s="27" t="s">
        <v>136</v>
      </c>
      <c r="B1" s="28"/>
      <c r="C1" s="28"/>
      <c r="D1" s="28"/>
      <c r="E1" s="28"/>
      <c r="F1" s="28"/>
      <c r="G1" s="29"/>
    </row>
    <row r="2" spans="1:9" x14ac:dyDescent="0.2">
      <c r="A2" s="35"/>
      <c r="B2" s="16" t="s">
        <v>0</v>
      </c>
      <c r="C2" s="17"/>
      <c r="D2" s="17"/>
      <c r="E2" s="17"/>
      <c r="F2" s="18"/>
      <c r="G2" s="30" t="s">
        <v>7</v>
      </c>
    </row>
    <row r="3" spans="1:9" ht="24.95" customHeight="1" x14ac:dyDescent="0.2">
      <c r="A3" s="3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1"/>
    </row>
    <row r="4" spans="1:9" x14ac:dyDescent="0.2">
      <c r="A4" s="3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9" x14ac:dyDescent="0.2">
      <c r="A5" s="20" t="s">
        <v>10</v>
      </c>
      <c r="B5" s="4">
        <f>SUM(B6:B12)</f>
        <v>3492188620.4700003</v>
      </c>
      <c r="C5" s="4">
        <f t="shared" ref="C5:G5" si="0">SUM(C6:C12)</f>
        <v>25258739.049999982</v>
      </c>
      <c r="D5" s="4">
        <f t="shared" si="0"/>
        <v>3517447359.5200005</v>
      </c>
      <c r="E5" s="4">
        <f t="shared" si="0"/>
        <v>3431712311.3899999</v>
      </c>
      <c r="F5" s="4">
        <f t="shared" si="0"/>
        <v>3339329179.25</v>
      </c>
      <c r="G5" s="4">
        <f t="shared" si="0"/>
        <v>85735048.129999995</v>
      </c>
    </row>
    <row r="6" spans="1:9" x14ac:dyDescent="0.2">
      <c r="A6" s="38" t="s">
        <v>11</v>
      </c>
      <c r="B6" s="5">
        <v>765629251.90999997</v>
      </c>
      <c r="C6" s="5">
        <v>13321918.26</v>
      </c>
      <c r="D6" s="5">
        <v>778951170.16999996</v>
      </c>
      <c r="E6" s="5">
        <v>778951170.16999996</v>
      </c>
      <c r="F6" s="5">
        <v>778941475.87</v>
      </c>
      <c r="G6" s="5">
        <f>D6-E6</f>
        <v>0</v>
      </c>
    </row>
    <row r="7" spans="1:9" x14ac:dyDescent="0.2">
      <c r="A7" s="38" t="s">
        <v>12</v>
      </c>
      <c r="B7" s="5">
        <v>404429050.72000003</v>
      </c>
      <c r="C7" s="5">
        <v>35202523.460000001</v>
      </c>
      <c r="D7" s="5">
        <v>439631574.18000001</v>
      </c>
      <c r="E7" s="5">
        <v>407831606.35000002</v>
      </c>
      <c r="F7" s="5">
        <v>405903149.18000001</v>
      </c>
      <c r="G7" s="5">
        <f t="shared" ref="G7:G70" si="1">D7-E7</f>
        <v>31799967.829999983</v>
      </c>
    </row>
    <row r="8" spans="1:9" x14ac:dyDescent="0.2">
      <c r="A8" s="38" t="s">
        <v>13</v>
      </c>
      <c r="B8" s="5">
        <v>399272678.70999998</v>
      </c>
      <c r="C8" s="5">
        <v>7243153.1399999997</v>
      </c>
      <c r="D8" s="5">
        <v>406515831.85000002</v>
      </c>
      <c r="E8" s="5">
        <v>405508559.06999999</v>
      </c>
      <c r="F8" s="5">
        <v>402890879.19999999</v>
      </c>
      <c r="G8" s="5">
        <f t="shared" si="1"/>
        <v>1007272.780000031</v>
      </c>
    </row>
    <row r="9" spans="1:9" x14ac:dyDescent="0.2">
      <c r="A9" s="38" t="s">
        <v>14</v>
      </c>
      <c r="B9" s="5">
        <v>468146259.94999999</v>
      </c>
      <c r="C9" s="5">
        <v>85636562.409999996</v>
      </c>
      <c r="D9" s="5">
        <v>553782822.36000001</v>
      </c>
      <c r="E9" s="5">
        <v>553782822.36000001</v>
      </c>
      <c r="F9" s="5">
        <v>515909442.57999998</v>
      </c>
      <c r="G9" s="5">
        <f t="shared" si="1"/>
        <v>0</v>
      </c>
    </row>
    <row r="10" spans="1:9" x14ac:dyDescent="0.2">
      <c r="A10" s="38" t="s">
        <v>15</v>
      </c>
      <c r="B10" s="5">
        <v>985204487.78999996</v>
      </c>
      <c r="C10" s="5">
        <v>-41183546.299999997</v>
      </c>
      <c r="D10" s="5">
        <v>944020941.49000001</v>
      </c>
      <c r="E10" s="5">
        <v>937538264.57000005</v>
      </c>
      <c r="F10" s="5">
        <v>887588025.10000002</v>
      </c>
      <c r="G10" s="5">
        <f t="shared" si="1"/>
        <v>6482676.9199999571</v>
      </c>
      <c r="H10" s="21"/>
    </row>
    <row r="11" spans="1:9" x14ac:dyDescent="0.2">
      <c r="A11" s="38" t="s">
        <v>16</v>
      </c>
      <c r="B11" s="5">
        <v>129888098.67</v>
      </c>
      <c r="C11" s="5">
        <v>-129888098.67</v>
      </c>
      <c r="D11" s="5">
        <v>0</v>
      </c>
      <c r="E11" s="5">
        <v>0</v>
      </c>
      <c r="F11" s="5">
        <v>0</v>
      </c>
      <c r="G11" s="5">
        <f t="shared" si="1"/>
        <v>0</v>
      </c>
      <c r="I11" s="21"/>
    </row>
    <row r="12" spans="1:9" x14ac:dyDescent="0.2">
      <c r="A12" s="38" t="s">
        <v>17</v>
      </c>
      <c r="B12" s="5">
        <v>339618792.72000003</v>
      </c>
      <c r="C12" s="5">
        <v>54926226.75</v>
      </c>
      <c r="D12" s="5">
        <v>394545019.47000003</v>
      </c>
      <c r="E12" s="5">
        <v>348099888.87</v>
      </c>
      <c r="F12" s="5">
        <v>348096207.31999999</v>
      </c>
      <c r="G12" s="5">
        <f t="shared" si="1"/>
        <v>46445130.600000024</v>
      </c>
    </row>
    <row r="13" spans="1:9" x14ac:dyDescent="0.2">
      <c r="A13" s="20" t="s">
        <v>126</v>
      </c>
      <c r="B13" s="5">
        <f>SUM(B14:B22)</f>
        <v>113813556.38000001</v>
      </c>
      <c r="C13" s="5">
        <f t="shared" ref="C13:G13" si="2">SUM(C14:C22)</f>
        <v>115269709.61000001</v>
      </c>
      <c r="D13" s="5">
        <f t="shared" si="2"/>
        <v>229083265.99000001</v>
      </c>
      <c r="E13" s="5">
        <f t="shared" si="2"/>
        <v>105339510.89</v>
      </c>
      <c r="F13" s="5">
        <f t="shared" si="2"/>
        <v>103771602.75999999</v>
      </c>
      <c r="G13" s="5">
        <f t="shared" si="2"/>
        <v>123743755.10000002</v>
      </c>
      <c r="H13" s="25"/>
      <c r="I13" s="26"/>
    </row>
    <row r="14" spans="1:9" x14ac:dyDescent="0.2">
      <c r="A14" s="38" t="s">
        <v>18</v>
      </c>
      <c r="B14" s="5">
        <v>57289574.909999996</v>
      </c>
      <c r="C14" s="5">
        <v>94651516.200000003</v>
      </c>
      <c r="D14" s="5">
        <v>151941091.11000001</v>
      </c>
      <c r="E14" s="5">
        <v>33094867.129999999</v>
      </c>
      <c r="F14" s="5">
        <v>32552062.120000001</v>
      </c>
      <c r="G14" s="5">
        <f t="shared" si="1"/>
        <v>118846223.98000002</v>
      </c>
      <c r="I14" s="26"/>
    </row>
    <row r="15" spans="1:9" x14ac:dyDescent="0.2">
      <c r="A15" s="38" t="s">
        <v>19</v>
      </c>
      <c r="B15" s="5">
        <v>9980374</v>
      </c>
      <c r="C15" s="5">
        <v>1397077.03</v>
      </c>
      <c r="D15" s="5">
        <v>11377451.029999999</v>
      </c>
      <c r="E15" s="5">
        <v>10659320.199999999</v>
      </c>
      <c r="F15" s="5">
        <v>10497760.74</v>
      </c>
      <c r="G15" s="5">
        <f t="shared" si="1"/>
        <v>718130.83000000007</v>
      </c>
      <c r="I15" s="26"/>
    </row>
    <row r="16" spans="1:9" x14ac:dyDescent="0.2">
      <c r="A16" s="38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1"/>
        <v>0</v>
      </c>
      <c r="I16" s="26"/>
    </row>
    <row r="17" spans="1:9" x14ac:dyDescent="0.2">
      <c r="A17" s="38" t="s">
        <v>21</v>
      </c>
      <c r="B17" s="5">
        <v>8191117.8899999997</v>
      </c>
      <c r="C17" s="5">
        <v>2123930.19</v>
      </c>
      <c r="D17" s="5">
        <v>10315048.08</v>
      </c>
      <c r="E17" s="5">
        <v>9902817.9800000004</v>
      </c>
      <c r="F17" s="5">
        <v>9849943.8499999996</v>
      </c>
      <c r="G17" s="5">
        <f t="shared" si="1"/>
        <v>412230.09999999963</v>
      </c>
      <c r="I17" s="26"/>
    </row>
    <row r="18" spans="1:9" x14ac:dyDescent="0.2">
      <c r="A18" s="38" t="s">
        <v>22</v>
      </c>
      <c r="B18" s="5">
        <v>9333157.5299999993</v>
      </c>
      <c r="C18" s="5">
        <v>10744683.76</v>
      </c>
      <c r="D18" s="5">
        <v>20077841.289999999</v>
      </c>
      <c r="E18" s="5">
        <v>18003308.469999999</v>
      </c>
      <c r="F18" s="5">
        <v>17633979.420000002</v>
      </c>
      <c r="G18" s="5">
        <f t="shared" si="1"/>
        <v>2074532.8200000003</v>
      </c>
      <c r="I18" s="26"/>
    </row>
    <row r="19" spans="1:9" x14ac:dyDescent="0.2">
      <c r="A19" s="38" t="s">
        <v>23</v>
      </c>
      <c r="B19" s="5">
        <v>16102613.609999999</v>
      </c>
      <c r="C19" s="5">
        <v>816387.34</v>
      </c>
      <c r="D19" s="5">
        <v>16919000.949999999</v>
      </c>
      <c r="E19" s="5">
        <v>16035218.810000001</v>
      </c>
      <c r="F19" s="5">
        <v>15791299</v>
      </c>
      <c r="G19" s="5">
        <f t="shared" si="1"/>
        <v>883782.13999999873</v>
      </c>
      <c r="I19" s="26"/>
    </row>
    <row r="20" spans="1:9" x14ac:dyDescent="0.2">
      <c r="A20" s="38" t="s">
        <v>24</v>
      </c>
      <c r="B20" s="5">
        <v>6610506.29</v>
      </c>
      <c r="C20" s="5">
        <v>2066174.58</v>
      </c>
      <c r="D20" s="5">
        <v>8676680.8699999992</v>
      </c>
      <c r="E20" s="5">
        <v>8260503.5599999996</v>
      </c>
      <c r="F20" s="5">
        <v>8252093.3600000003</v>
      </c>
      <c r="G20" s="5">
        <f t="shared" si="1"/>
        <v>416177.30999999959</v>
      </c>
      <c r="I20" s="26"/>
    </row>
    <row r="21" spans="1:9" x14ac:dyDescent="0.2">
      <c r="A21" s="38" t="s">
        <v>25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 t="shared" si="1"/>
        <v>0</v>
      </c>
      <c r="I21" s="26"/>
    </row>
    <row r="22" spans="1:9" x14ac:dyDescent="0.2">
      <c r="A22" s="38" t="s">
        <v>26</v>
      </c>
      <c r="B22" s="5">
        <v>6306212.1500000004</v>
      </c>
      <c r="C22" s="5">
        <v>3469940.51</v>
      </c>
      <c r="D22" s="5">
        <v>9776152.6600000001</v>
      </c>
      <c r="E22" s="5">
        <v>9383474.7400000002</v>
      </c>
      <c r="F22" s="5">
        <v>9194464.2699999996</v>
      </c>
      <c r="G22" s="5">
        <f t="shared" si="1"/>
        <v>392677.91999999993</v>
      </c>
      <c r="I22" s="26"/>
    </row>
    <row r="23" spans="1:9" x14ac:dyDescent="0.2">
      <c r="A23" s="20" t="s">
        <v>27</v>
      </c>
      <c r="B23" s="5">
        <f>SUM(B24:B32)</f>
        <v>347051183.31999999</v>
      </c>
      <c r="C23" s="5">
        <f t="shared" ref="C23:G23" si="3">SUM(C24:C32)</f>
        <v>94902030.170000002</v>
      </c>
      <c r="D23" s="5">
        <f t="shared" si="3"/>
        <v>441953213.48999995</v>
      </c>
      <c r="E23" s="5">
        <f t="shared" si="3"/>
        <v>337889205.84999996</v>
      </c>
      <c r="F23" s="5">
        <f t="shared" si="3"/>
        <v>324032025.73000002</v>
      </c>
      <c r="G23" s="5">
        <f t="shared" si="3"/>
        <v>104064007.64000002</v>
      </c>
      <c r="I23" s="26"/>
    </row>
    <row r="24" spans="1:9" x14ac:dyDescent="0.2">
      <c r="A24" s="38" t="s">
        <v>28</v>
      </c>
      <c r="B24" s="5">
        <v>58885599.420000002</v>
      </c>
      <c r="C24" s="5">
        <v>-15306873.9</v>
      </c>
      <c r="D24" s="5">
        <v>43578725.520000003</v>
      </c>
      <c r="E24" s="5">
        <v>43322200.060000002</v>
      </c>
      <c r="F24" s="5">
        <v>42837945.100000001</v>
      </c>
      <c r="G24" s="5">
        <f t="shared" si="1"/>
        <v>256525.46000000089</v>
      </c>
    </row>
    <row r="25" spans="1:9" x14ac:dyDescent="0.2">
      <c r="A25" s="38" t="s">
        <v>29</v>
      </c>
      <c r="B25" s="5">
        <v>50902322.149999999</v>
      </c>
      <c r="C25" s="5">
        <v>-12447852.5</v>
      </c>
      <c r="D25" s="5">
        <v>38454469.649999999</v>
      </c>
      <c r="E25" s="5">
        <v>36678706.560000002</v>
      </c>
      <c r="F25" s="5">
        <v>36577784.43</v>
      </c>
      <c r="G25" s="5">
        <f t="shared" si="1"/>
        <v>1775763.0899999961</v>
      </c>
    </row>
    <row r="26" spans="1:9" x14ac:dyDescent="0.2">
      <c r="A26" s="38" t="s">
        <v>30</v>
      </c>
      <c r="B26" s="5">
        <v>40963633.479999997</v>
      </c>
      <c r="C26" s="5">
        <v>34568247.009999998</v>
      </c>
      <c r="D26" s="5">
        <v>75531880.489999995</v>
      </c>
      <c r="E26" s="5">
        <v>44052476.100000001</v>
      </c>
      <c r="F26" s="5">
        <v>43318469.539999999</v>
      </c>
      <c r="G26" s="5">
        <f t="shared" si="1"/>
        <v>31479404.389999993</v>
      </c>
    </row>
    <row r="27" spans="1:9" x14ac:dyDescent="0.2">
      <c r="A27" s="38" t="s">
        <v>31</v>
      </c>
      <c r="B27" s="5">
        <v>13050308.369999999</v>
      </c>
      <c r="C27" s="5">
        <v>38556637.079999998</v>
      </c>
      <c r="D27" s="5">
        <v>51606945.450000003</v>
      </c>
      <c r="E27" s="5">
        <v>8611468.7300000004</v>
      </c>
      <c r="F27" s="5">
        <v>8590392.3900000006</v>
      </c>
      <c r="G27" s="5">
        <f t="shared" si="1"/>
        <v>42995476.719999999</v>
      </c>
    </row>
    <row r="28" spans="1:9" x14ac:dyDescent="0.2">
      <c r="A28" s="38" t="s">
        <v>32</v>
      </c>
      <c r="B28" s="5">
        <v>48462870.43</v>
      </c>
      <c r="C28" s="5">
        <v>47793920.229999997</v>
      </c>
      <c r="D28" s="5">
        <v>96256790.659999996</v>
      </c>
      <c r="E28" s="5">
        <v>79027619.939999998</v>
      </c>
      <c r="F28" s="5">
        <v>76159298.659999996</v>
      </c>
      <c r="G28" s="5">
        <f t="shared" si="1"/>
        <v>17229170.719999999</v>
      </c>
    </row>
    <row r="29" spans="1:9" x14ac:dyDescent="0.2">
      <c r="A29" s="38" t="s">
        <v>33</v>
      </c>
      <c r="B29" s="5">
        <v>9991885.2200000007</v>
      </c>
      <c r="C29" s="5">
        <v>1059891.18</v>
      </c>
      <c r="D29" s="5">
        <v>11051776.4</v>
      </c>
      <c r="E29" s="5">
        <v>9416738.1699999999</v>
      </c>
      <c r="F29" s="5">
        <v>9389773.8000000007</v>
      </c>
      <c r="G29" s="5">
        <f t="shared" si="1"/>
        <v>1635038.2300000004</v>
      </c>
    </row>
    <row r="30" spans="1:9" x14ac:dyDescent="0.2">
      <c r="A30" s="38" t="s">
        <v>34</v>
      </c>
      <c r="B30" s="5">
        <v>15620124.720000001</v>
      </c>
      <c r="C30" s="5">
        <v>5649694.5300000003</v>
      </c>
      <c r="D30" s="5">
        <v>21269819.25</v>
      </c>
      <c r="E30" s="5">
        <v>18375264.219999999</v>
      </c>
      <c r="F30" s="5">
        <v>18266618.66</v>
      </c>
      <c r="G30" s="5">
        <f t="shared" si="1"/>
        <v>2894555.0300000012</v>
      </c>
    </row>
    <row r="31" spans="1:9" x14ac:dyDescent="0.2">
      <c r="A31" s="38" t="s">
        <v>35</v>
      </c>
      <c r="B31" s="5">
        <v>33156472.82</v>
      </c>
      <c r="C31" s="5">
        <v>4503235.67</v>
      </c>
      <c r="D31" s="5">
        <v>37659708.490000002</v>
      </c>
      <c r="E31" s="5">
        <v>32874757.84</v>
      </c>
      <c r="F31" s="5">
        <v>32077403.170000002</v>
      </c>
      <c r="G31" s="5">
        <f t="shared" si="1"/>
        <v>4784950.6500000022</v>
      </c>
    </row>
    <row r="32" spans="1:9" x14ac:dyDescent="0.2">
      <c r="A32" s="38" t="s">
        <v>36</v>
      </c>
      <c r="B32" s="5">
        <v>76017966.709999993</v>
      </c>
      <c r="C32" s="5">
        <v>-9474869.1300000008</v>
      </c>
      <c r="D32" s="5">
        <v>66543097.579999998</v>
      </c>
      <c r="E32" s="5">
        <v>65529974.229999997</v>
      </c>
      <c r="F32" s="5">
        <v>56814339.979999997</v>
      </c>
      <c r="G32" s="5">
        <f t="shared" si="1"/>
        <v>1013123.3500000015</v>
      </c>
    </row>
    <row r="33" spans="1:7" x14ac:dyDescent="0.2">
      <c r="A33" s="20" t="s">
        <v>127</v>
      </c>
      <c r="B33" s="5">
        <f>SUM(B34:B42)</f>
        <v>77644883.920000002</v>
      </c>
      <c r="C33" s="5">
        <f t="shared" ref="C33:G33" si="4">SUM(C34:C42)</f>
        <v>101796707.45999999</v>
      </c>
      <c r="D33" s="5">
        <f t="shared" si="4"/>
        <v>179441591.38</v>
      </c>
      <c r="E33" s="5">
        <f t="shared" si="4"/>
        <v>88675128.090000004</v>
      </c>
      <c r="F33" s="5">
        <f t="shared" si="4"/>
        <v>88588728.090000004</v>
      </c>
      <c r="G33" s="5">
        <f t="shared" si="4"/>
        <v>90766463.289999992</v>
      </c>
    </row>
    <row r="34" spans="1:7" x14ac:dyDescent="0.2">
      <c r="A34" s="38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f t="shared" si="1"/>
        <v>0</v>
      </c>
    </row>
    <row r="35" spans="1:7" x14ac:dyDescent="0.2">
      <c r="A35" s="38" t="s">
        <v>38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f t="shared" si="1"/>
        <v>0</v>
      </c>
    </row>
    <row r="36" spans="1:7" x14ac:dyDescent="0.2">
      <c r="A36" s="38" t="s">
        <v>39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 t="shared" si="1"/>
        <v>0</v>
      </c>
    </row>
    <row r="37" spans="1:7" x14ac:dyDescent="0.2">
      <c r="A37" s="38" t="s">
        <v>40</v>
      </c>
      <c r="B37" s="5">
        <v>77644883.920000002</v>
      </c>
      <c r="C37" s="5">
        <v>101796707.45999999</v>
      </c>
      <c r="D37" s="5">
        <v>179441591.38</v>
      </c>
      <c r="E37" s="5">
        <v>88675128.090000004</v>
      </c>
      <c r="F37" s="5">
        <v>88588728.090000004</v>
      </c>
      <c r="G37" s="5">
        <f t="shared" si="1"/>
        <v>90766463.289999992</v>
      </c>
    </row>
    <row r="38" spans="1:7" x14ac:dyDescent="0.2">
      <c r="A38" s="38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 t="shared" si="1"/>
        <v>0</v>
      </c>
    </row>
    <row r="39" spans="1:7" x14ac:dyDescent="0.2">
      <c r="A39" s="38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 t="shared" si="1"/>
        <v>0</v>
      </c>
    </row>
    <row r="40" spans="1:7" x14ac:dyDescent="0.2">
      <c r="A40" s="38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si="1"/>
        <v>0</v>
      </c>
    </row>
    <row r="41" spans="1:7" x14ac:dyDescent="0.2">
      <c r="A41" s="38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1"/>
        <v>0</v>
      </c>
    </row>
    <row r="42" spans="1:7" x14ac:dyDescent="0.2">
      <c r="A42" s="38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1"/>
        <v>0</v>
      </c>
    </row>
    <row r="43" spans="1:7" x14ac:dyDescent="0.2">
      <c r="A43" s="20" t="s">
        <v>128</v>
      </c>
      <c r="B43" s="5">
        <f>SUM(B44:B52)</f>
        <v>81399740.010000005</v>
      </c>
      <c r="C43" s="5">
        <f t="shared" ref="C43:G43" si="5">SUM(C44:C52)</f>
        <v>30914461.460000001</v>
      </c>
      <c r="D43" s="5">
        <f t="shared" si="5"/>
        <v>112314201.47000001</v>
      </c>
      <c r="E43" s="5">
        <f t="shared" si="5"/>
        <v>71229807.250000015</v>
      </c>
      <c r="F43" s="5">
        <f t="shared" si="5"/>
        <v>65996204.18</v>
      </c>
      <c r="G43" s="5">
        <f t="shared" si="5"/>
        <v>41084394.219999999</v>
      </c>
    </row>
    <row r="44" spans="1:7" x14ac:dyDescent="0.2">
      <c r="A44" s="38" t="s">
        <v>46</v>
      </c>
      <c r="B44" s="5">
        <v>50065849.770000003</v>
      </c>
      <c r="C44" s="5">
        <v>31155739.120000001</v>
      </c>
      <c r="D44" s="5">
        <v>81221588.890000001</v>
      </c>
      <c r="E44" s="5">
        <v>46935654.020000003</v>
      </c>
      <c r="F44" s="5">
        <v>41760520.670000002</v>
      </c>
      <c r="G44" s="5">
        <f t="shared" si="1"/>
        <v>34285934.869999997</v>
      </c>
    </row>
    <row r="45" spans="1:7" x14ac:dyDescent="0.2">
      <c r="A45" s="38" t="s">
        <v>47</v>
      </c>
      <c r="B45" s="5">
        <v>7375617.0700000003</v>
      </c>
      <c r="C45" s="5">
        <v>1587782.1</v>
      </c>
      <c r="D45" s="5">
        <v>8963399.1699999999</v>
      </c>
      <c r="E45" s="5">
        <v>6990390.6399999997</v>
      </c>
      <c r="F45" s="5">
        <v>6952920.9199999999</v>
      </c>
      <c r="G45" s="5">
        <f t="shared" si="1"/>
        <v>1973008.5300000003</v>
      </c>
    </row>
    <row r="46" spans="1:7" x14ac:dyDescent="0.2">
      <c r="A46" s="38" t="s">
        <v>48</v>
      </c>
      <c r="B46" s="5">
        <v>18254584.379999999</v>
      </c>
      <c r="C46" s="5">
        <v>-5089123.01</v>
      </c>
      <c r="D46" s="5">
        <v>13165461.369999999</v>
      </c>
      <c r="E46" s="5">
        <v>9141896.1600000001</v>
      </c>
      <c r="F46" s="5">
        <v>9141896.1600000001</v>
      </c>
      <c r="G46" s="5">
        <f t="shared" si="1"/>
        <v>4023565.209999999</v>
      </c>
    </row>
    <row r="47" spans="1:7" x14ac:dyDescent="0.2">
      <c r="A47" s="38" t="s">
        <v>49</v>
      </c>
      <c r="B47" s="5">
        <v>0</v>
      </c>
      <c r="C47" s="5">
        <v>360300</v>
      </c>
      <c r="D47" s="5">
        <v>360300</v>
      </c>
      <c r="E47" s="5">
        <v>360300</v>
      </c>
      <c r="F47" s="5">
        <v>360300</v>
      </c>
      <c r="G47" s="5">
        <f t="shared" si="1"/>
        <v>0</v>
      </c>
    </row>
    <row r="48" spans="1:7" x14ac:dyDescent="0.2">
      <c r="A48" s="38" t="s">
        <v>50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 t="shared" si="1"/>
        <v>0</v>
      </c>
    </row>
    <row r="49" spans="1:7" x14ac:dyDescent="0.2">
      <c r="A49" s="38" t="s">
        <v>51</v>
      </c>
      <c r="B49" s="5">
        <v>5521568.0099999998</v>
      </c>
      <c r="C49" s="5">
        <v>1676691.03</v>
      </c>
      <c r="D49" s="5">
        <v>7198259.04</v>
      </c>
      <c r="E49" s="5">
        <v>6654095.5099999998</v>
      </c>
      <c r="F49" s="5">
        <v>6633095.5099999998</v>
      </c>
      <c r="G49" s="5">
        <f t="shared" si="1"/>
        <v>544163.53000000026</v>
      </c>
    </row>
    <row r="50" spans="1:7" x14ac:dyDescent="0.2">
      <c r="A50" s="38" t="s">
        <v>52</v>
      </c>
      <c r="B50" s="5">
        <v>0</v>
      </c>
      <c r="C50" s="5">
        <v>56100</v>
      </c>
      <c r="D50" s="5">
        <v>56100</v>
      </c>
      <c r="E50" s="5">
        <v>0</v>
      </c>
      <c r="F50" s="5">
        <v>0</v>
      </c>
      <c r="G50" s="5">
        <f t="shared" si="1"/>
        <v>56100</v>
      </c>
    </row>
    <row r="51" spans="1:7" x14ac:dyDescent="0.2">
      <c r="A51" s="38" t="s">
        <v>53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 t="shared" si="1"/>
        <v>0</v>
      </c>
    </row>
    <row r="52" spans="1:7" x14ac:dyDescent="0.2">
      <c r="A52" s="38" t="s">
        <v>54</v>
      </c>
      <c r="B52" s="5">
        <v>182120.78</v>
      </c>
      <c r="C52" s="5">
        <v>1166972.22</v>
      </c>
      <c r="D52" s="5">
        <v>1349093</v>
      </c>
      <c r="E52" s="5">
        <v>1147470.92</v>
      </c>
      <c r="F52" s="5">
        <v>1147470.92</v>
      </c>
      <c r="G52" s="5">
        <f t="shared" si="1"/>
        <v>201622.08000000007</v>
      </c>
    </row>
    <row r="53" spans="1:7" x14ac:dyDescent="0.2">
      <c r="A53" s="20" t="s">
        <v>55</v>
      </c>
      <c r="B53" s="5">
        <f>SUM(B54:B56)</f>
        <v>47528641.899999999</v>
      </c>
      <c r="C53" s="5">
        <f t="shared" ref="C53:G53" si="6">SUM(C54:C56)</f>
        <v>80070922.019999996</v>
      </c>
      <c r="D53" s="5">
        <f t="shared" si="6"/>
        <v>127599563.92</v>
      </c>
      <c r="E53" s="5">
        <f t="shared" si="6"/>
        <v>64395844.18</v>
      </c>
      <c r="F53" s="5">
        <f t="shared" si="6"/>
        <v>64395844.18</v>
      </c>
      <c r="G53" s="5">
        <f t="shared" si="6"/>
        <v>63203719.740000002</v>
      </c>
    </row>
    <row r="54" spans="1:7" x14ac:dyDescent="0.2">
      <c r="A54" s="38" t="s">
        <v>56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f t="shared" si="1"/>
        <v>0</v>
      </c>
    </row>
    <row r="55" spans="1:7" x14ac:dyDescent="0.2">
      <c r="A55" s="38" t="s">
        <v>57</v>
      </c>
      <c r="B55" s="5">
        <v>47528641.899999999</v>
      </c>
      <c r="C55" s="5">
        <v>80070922.019999996</v>
      </c>
      <c r="D55" s="5">
        <v>127599563.92</v>
      </c>
      <c r="E55" s="5">
        <v>64395844.18</v>
      </c>
      <c r="F55" s="5">
        <v>64395844.18</v>
      </c>
      <c r="G55" s="5">
        <f t="shared" si="1"/>
        <v>63203719.740000002</v>
      </c>
    </row>
    <row r="56" spans="1:7" x14ac:dyDescent="0.2">
      <c r="A56" s="38" t="s">
        <v>58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 t="shared" si="1"/>
        <v>0</v>
      </c>
    </row>
    <row r="57" spans="1:7" x14ac:dyDescent="0.2">
      <c r="A57" s="20" t="s">
        <v>124</v>
      </c>
      <c r="B57" s="5">
        <f>SUM(B58:B64)</f>
        <v>0</v>
      </c>
      <c r="C57" s="5">
        <f t="shared" ref="C57:G57" si="7">SUM(C58:C64)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</row>
    <row r="58" spans="1:7" x14ac:dyDescent="0.2">
      <c r="A58" s="38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 t="shared" si="1"/>
        <v>0</v>
      </c>
    </row>
    <row r="59" spans="1:7" x14ac:dyDescent="0.2">
      <c r="A59" s="38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 t="shared" si="1"/>
        <v>0</v>
      </c>
    </row>
    <row r="60" spans="1:7" x14ac:dyDescent="0.2">
      <c r="A60" s="38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si="1"/>
        <v>0</v>
      </c>
    </row>
    <row r="61" spans="1:7" x14ac:dyDescent="0.2">
      <c r="A61" s="38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"/>
        <v>0</v>
      </c>
    </row>
    <row r="62" spans="1:7" x14ac:dyDescent="0.2">
      <c r="A62" s="38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 t="shared" si="1"/>
        <v>0</v>
      </c>
    </row>
    <row r="63" spans="1:7" x14ac:dyDescent="0.2">
      <c r="A63" s="38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 t="shared" si="1"/>
        <v>0</v>
      </c>
    </row>
    <row r="64" spans="1:7" x14ac:dyDescent="0.2">
      <c r="A64" s="38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si="1"/>
        <v>0</v>
      </c>
    </row>
    <row r="65" spans="1:7" x14ac:dyDescent="0.2">
      <c r="A65" s="20" t="s">
        <v>125</v>
      </c>
      <c r="B65" s="5">
        <f>SUM(B66:B68)</f>
        <v>0</v>
      </c>
      <c r="C65" s="5">
        <f t="shared" ref="C65:G65" si="8">SUM(C66:C68)</f>
        <v>0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</row>
    <row r="66" spans="1:7" x14ac:dyDescent="0.2">
      <c r="A66" s="38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"/>
        <v>0</v>
      </c>
    </row>
    <row r="67" spans="1:7" x14ac:dyDescent="0.2">
      <c r="A67" s="38" t="s">
        <v>67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"/>
        <v>0</v>
      </c>
    </row>
    <row r="68" spans="1:7" x14ac:dyDescent="0.2">
      <c r="A68" s="38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"/>
        <v>0</v>
      </c>
    </row>
    <row r="69" spans="1:7" x14ac:dyDescent="0.2">
      <c r="A69" s="20" t="s">
        <v>69</v>
      </c>
      <c r="B69" s="5">
        <f>SUM(B70:B76)</f>
        <v>0</v>
      </c>
      <c r="C69" s="5">
        <f t="shared" ref="C69:G69" si="9">SUM(C70:C76)</f>
        <v>0</v>
      </c>
      <c r="D69" s="5">
        <f t="shared" si="9"/>
        <v>0</v>
      </c>
      <c r="E69" s="5">
        <f t="shared" si="9"/>
        <v>0</v>
      </c>
      <c r="F69" s="5">
        <f t="shared" si="9"/>
        <v>0</v>
      </c>
      <c r="G69" s="5">
        <f t="shared" si="9"/>
        <v>0</v>
      </c>
    </row>
    <row r="70" spans="1:7" x14ac:dyDescent="0.2">
      <c r="A70" s="38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"/>
        <v>0</v>
      </c>
    </row>
    <row r="71" spans="1:7" x14ac:dyDescent="0.2">
      <c r="A71" s="38" t="s">
        <v>71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f t="shared" ref="G71:G76" si="10">D71-E71</f>
        <v>0</v>
      </c>
    </row>
    <row r="72" spans="1:7" x14ac:dyDescent="0.2">
      <c r="A72" s="38" t="s">
        <v>72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 t="shared" si="10"/>
        <v>0</v>
      </c>
    </row>
    <row r="73" spans="1:7" x14ac:dyDescent="0.2">
      <c r="A73" s="38" t="s">
        <v>73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si="10"/>
        <v>0</v>
      </c>
    </row>
    <row r="74" spans="1:7" x14ac:dyDescent="0.2">
      <c r="A74" s="38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10"/>
        <v>0</v>
      </c>
    </row>
    <row r="75" spans="1:7" x14ac:dyDescent="0.2">
      <c r="A75" s="38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f t="shared" si="10"/>
        <v>0</v>
      </c>
    </row>
    <row r="76" spans="1:7" x14ac:dyDescent="0.2">
      <c r="A76" s="39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f t="shared" si="10"/>
        <v>0</v>
      </c>
    </row>
    <row r="77" spans="1:7" x14ac:dyDescent="0.2">
      <c r="A77" s="40" t="s">
        <v>77</v>
      </c>
      <c r="B77" s="7">
        <f>B5+B13+B23+B33+B43+B53+B57+B65+B69</f>
        <v>4159626626.000001</v>
      </c>
      <c r="C77" s="7">
        <f t="shared" ref="C77:G77" si="11">C5+C13+C23+C33+C43+C53+C57+C65+C69</f>
        <v>448212569.76999992</v>
      </c>
      <c r="D77" s="7">
        <f t="shared" si="11"/>
        <v>4607839195.7700005</v>
      </c>
      <c r="E77" s="7">
        <f>E5+E13+E23+E33+E43+E53+E57+E65+E69</f>
        <v>4099241807.6499996</v>
      </c>
      <c r="F77" s="7">
        <f t="shared" si="11"/>
        <v>3986113584.1900001</v>
      </c>
      <c r="G77" s="7">
        <f t="shared" si="11"/>
        <v>508597388.12</v>
      </c>
    </row>
    <row r="79" spans="1:7" ht="12.75" x14ac:dyDescent="0.2">
      <c r="A79" s="34" t="s">
        <v>142</v>
      </c>
      <c r="B79" s="25"/>
      <c r="C79" s="25"/>
      <c r="D79" s="25"/>
      <c r="E79" s="25"/>
      <c r="F79" s="25"/>
      <c r="G79" s="25"/>
    </row>
    <row r="80" spans="1:7" x14ac:dyDescent="0.2">
      <c r="F80" s="21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55118110236220474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showGridLines="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7" t="s">
        <v>137</v>
      </c>
      <c r="B1" s="28"/>
      <c r="C1" s="28"/>
      <c r="D1" s="28"/>
      <c r="E1" s="28"/>
      <c r="F1" s="28"/>
      <c r="G1" s="29"/>
    </row>
    <row r="2" spans="1:7" x14ac:dyDescent="0.2">
      <c r="A2" s="35"/>
      <c r="B2" s="16" t="s">
        <v>0</v>
      </c>
      <c r="C2" s="17"/>
      <c r="D2" s="17"/>
      <c r="E2" s="17"/>
      <c r="F2" s="18"/>
      <c r="G2" s="30" t="s">
        <v>7</v>
      </c>
    </row>
    <row r="3" spans="1:7" ht="24.95" customHeight="1" x14ac:dyDescent="0.2">
      <c r="A3" s="3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1"/>
    </row>
    <row r="4" spans="1:7" x14ac:dyDescent="0.2">
      <c r="A4" s="3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41"/>
      <c r="B5" s="8"/>
      <c r="C5" s="8"/>
      <c r="D5" s="8"/>
      <c r="E5" s="8"/>
      <c r="F5" s="8"/>
      <c r="G5" s="8"/>
    </row>
    <row r="6" spans="1:7" x14ac:dyDescent="0.2">
      <c r="A6" s="41" t="s">
        <v>78</v>
      </c>
      <c r="B6" s="22">
        <v>4030698244.0899992</v>
      </c>
      <c r="C6" s="22">
        <v>337227186.29000002</v>
      </c>
      <c r="D6" s="22">
        <v>4367925430.3800001</v>
      </c>
      <c r="E6" s="22">
        <v>3963616156.2199998</v>
      </c>
      <c r="F6" s="22">
        <v>3855721535.8299999</v>
      </c>
      <c r="G6" s="22">
        <f>D6-E6</f>
        <v>404309274.16000032</v>
      </c>
    </row>
    <row r="7" spans="1:7" x14ac:dyDescent="0.2">
      <c r="A7" s="41"/>
      <c r="B7" s="22"/>
      <c r="C7" s="22"/>
      <c r="D7" s="22"/>
      <c r="E7" s="22"/>
      <c r="F7" s="22"/>
      <c r="G7" s="22"/>
    </row>
    <row r="8" spans="1:7" x14ac:dyDescent="0.2">
      <c r="A8" s="41" t="s">
        <v>79</v>
      </c>
      <c r="B8" s="22">
        <v>128928381.91</v>
      </c>
      <c r="C8" s="22">
        <v>110985383.47999999</v>
      </c>
      <c r="D8" s="22">
        <v>239913765.39000002</v>
      </c>
      <c r="E8" s="22">
        <v>135625651.43000004</v>
      </c>
      <c r="F8" s="22">
        <v>130392048.36000003</v>
      </c>
      <c r="G8" s="22">
        <f>D8-E8</f>
        <v>104288113.95999998</v>
      </c>
    </row>
    <row r="9" spans="1:7" x14ac:dyDescent="0.2">
      <c r="A9" s="41"/>
      <c r="B9" s="22"/>
      <c r="C9" s="22"/>
      <c r="D9" s="22"/>
      <c r="E9" s="22"/>
      <c r="F9" s="22"/>
      <c r="G9" s="22"/>
    </row>
    <row r="10" spans="1:7" x14ac:dyDescent="0.2">
      <c r="A10" s="41" t="s">
        <v>80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f>D10-E10</f>
        <v>0</v>
      </c>
    </row>
    <row r="11" spans="1:7" x14ac:dyDescent="0.2">
      <c r="A11" s="41"/>
      <c r="B11" s="22"/>
      <c r="C11" s="22"/>
      <c r="D11" s="22"/>
      <c r="E11" s="22"/>
      <c r="F11" s="22"/>
      <c r="G11" s="22"/>
    </row>
    <row r="12" spans="1:7" x14ac:dyDescent="0.2">
      <c r="A12" s="41" t="s">
        <v>41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f>D12-E12</f>
        <v>0</v>
      </c>
    </row>
    <row r="13" spans="1:7" x14ac:dyDescent="0.2">
      <c r="A13" s="41"/>
      <c r="B13" s="22"/>
      <c r="C13" s="22"/>
      <c r="D13" s="22"/>
      <c r="E13" s="22"/>
      <c r="F13" s="22"/>
      <c r="G13" s="22"/>
    </row>
    <row r="14" spans="1:7" x14ac:dyDescent="0.2">
      <c r="A14" s="41" t="s">
        <v>66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42"/>
      <c r="B15" s="23"/>
      <c r="C15" s="23"/>
      <c r="D15" s="23"/>
      <c r="E15" s="23"/>
      <c r="F15" s="23"/>
      <c r="G15" s="23"/>
    </row>
    <row r="16" spans="1:7" x14ac:dyDescent="0.2">
      <c r="A16" s="43" t="s">
        <v>77</v>
      </c>
      <c r="B16" s="24">
        <f>B6+B8+B10+B12+B14</f>
        <v>4159626625.999999</v>
      </c>
      <c r="C16" s="24">
        <f t="shared" ref="C16:G16" si="0">C6+C8+C10+C12+C14</f>
        <v>448212569.76999998</v>
      </c>
      <c r="D16" s="24">
        <f t="shared" si="0"/>
        <v>4607839195.7700005</v>
      </c>
      <c r="E16" s="24">
        <f t="shared" si="0"/>
        <v>4099241807.6499996</v>
      </c>
      <c r="F16" s="24">
        <f t="shared" si="0"/>
        <v>3986113584.1900001</v>
      </c>
      <c r="G16" s="24">
        <f t="shared" si="0"/>
        <v>508597388.1200003</v>
      </c>
    </row>
    <row r="18" spans="1:7" ht="12.75" x14ac:dyDescent="0.2">
      <c r="A18" s="34" t="s">
        <v>142</v>
      </c>
    </row>
    <row r="19" spans="1:7" x14ac:dyDescent="0.2">
      <c r="B19" s="25"/>
      <c r="C19" s="25"/>
      <c r="D19" s="25"/>
      <c r="E19" s="25"/>
      <c r="F19" s="25"/>
      <c r="G19" s="25"/>
    </row>
    <row r="26" spans="1:7" x14ac:dyDescent="0.2">
      <c r="B26" s="25"/>
      <c r="C26" s="25"/>
      <c r="D26" s="25"/>
      <c r="E26" s="25"/>
      <c r="F26" s="25"/>
      <c r="G26" s="25"/>
    </row>
    <row r="27" spans="1:7" x14ac:dyDescent="0.2">
      <c r="B27" s="26"/>
      <c r="C27" s="26"/>
      <c r="D27" s="26"/>
      <c r="E27" s="26"/>
      <c r="F27" s="26"/>
      <c r="G27" s="26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showGridLines="0" topLeftCell="A39" zoomScaleNormal="100" workbookViewId="0">
      <selection activeCell="A54" sqref="A5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x14ac:dyDescent="0.2">
      <c r="A2" s="10"/>
      <c r="B2" s="10"/>
      <c r="C2" s="10"/>
      <c r="D2" s="10"/>
      <c r="E2" s="10"/>
      <c r="F2" s="10"/>
      <c r="G2" s="10"/>
    </row>
    <row r="3" spans="1:7" x14ac:dyDescent="0.2">
      <c r="A3" s="35"/>
      <c r="B3" s="16" t="s">
        <v>0</v>
      </c>
      <c r="C3" s="17"/>
      <c r="D3" s="17"/>
      <c r="E3" s="17"/>
      <c r="F3" s="18"/>
      <c r="G3" s="30" t="s">
        <v>7</v>
      </c>
    </row>
    <row r="4" spans="1:7" ht="24.95" customHeight="1" x14ac:dyDescent="0.2">
      <c r="A4" s="36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1"/>
    </row>
    <row r="5" spans="1:7" x14ac:dyDescent="0.2">
      <c r="A5" s="37"/>
      <c r="B5" s="3">
        <v>1</v>
      </c>
      <c r="C5" s="3">
        <v>2</v>
      </c>
      <c r="D5" s="3" t="s">
        <v>8</v>
      </c>
      <c r="E5" s="3">
        <v>4</v>
      </c>
      <c r="F5" s="3">
        <v>5</v>
      </c>
      <c r="G5" s="3" t="s">
        <v>9</v>
      </c>
    </row>
    <row r="6" spans="1:7" x14ac:dyDescent="0.2">
      <c r="A6" s="44"/>
      <c r="B6" s="14"/>
      <c r="C6" s="14"/>
      <c r="D6" s="14"/>
      <c r="E6" s="14"/>
      <c r="F6" s="14"/>
      <c r="G6" s="14"/>
    </row>
    <row r="7" spans="1:7" x14ac:dyDescent="0.2">
      <c r="A7" s="19" t="s">
        <v>130</v>
      </c>
      <c r="B7" s="5">
        <v>1835967376.24</v>
      </c>
      <c r="C7" s="5">
        <v>-166558198.99000001</v>
      </c>
      <c r="D7" s="5">
        <v>1669409177.25</v>
      </c>
      <c r="E7" s="5">
        <v>1369279226.5999999</v>
      </c>
      <c r="F7" s="5">
        <v>1282412538.05</v>
      </c>
      <c r="G7" s="5">
        <f>D7-E7</f>
        <v>300129950.6500001</v>
      </c>
    </row>
    <row r="8" spans="1:7" x14ac:dyDescent="0.2">
      <c r="A8" s="19" t="s">
        <v>131</v>
      </c>
      <c r="B8" s="5">
        <v>937597661.32000005</v>
      </c>
      <c r="C8" s="5">
        <v>229397988.34999999</v>
      </c>
      <c r="D8" s="5">
        <v>1166995649.6700001</v>
      </c>
      <c r="E8" s="5">
        <v>1086568734.1199999</v>
      </c>
      <c r="F8" s="5">
        <v>1074399311.45</v>
      </c>
      <c r="G8" s="5">
        <f>D8-E8</f>
        <v>80426915.550000191</v>
      </c>
    </row>
    <row r="9" spans="1:7" x14ac:dyDescent="0.2">
      <c r="A9" s="19" t="s">
        <v>132</v>
      </c>
      <c r="B9" s="5">
        <v>379248385.06</v>
      </c>
      <c r="C9" s="5">
        <v>145314378.16999999</v>
      </c>
      <c r="D9" s="5">
        <v>524562763.23000002</v>
      </c>
      <c r="E9" s="5">
        <v>473172911.70999998</v>
      </c>
      <c r="F9" s="5">
        <v>469419591.99000001</v>
      </c>
      <c r="G9" s="5">
        <f t="shared" ref="G9:G12" si="0">D9-E9</f>
        <v>51389851.520000041</v>
      </c>
    </row>
    <row r="10" spans="1:7" x14ac:dyDescent="0.2">
      <c r="A10" s="19" t="s">
        <v>133</v>
      </c>
      <c r="B10" s="5">
        <v>337557797.97000003</v>
      </c>
      <c r="C10" s="5">
        <v>101215206.31999999</v>
      </c>
      <c r="D10" s="5">
        <v>438773004.29000002</v>
      </c>
      <c r="E10" s="5">
        <v>408109376.88999999</v>
      </c>
      <c r="F10" s="5">
        <v>403744696.70999998</v>
      </c>
      <c r="G10" s="5">
        <f t="shared" si="0"/>
        <v>30663627.400000036</v>
      </c>
    </row>
    <row r="11" spans="1:7" x14ac:dyDescent="0.2">
      <c r="A11" s="19" t="s">
        <v>134</v>
      </c>
      <c r="B11" s="5">
        <v>227905841.75</v>
      </c>
      <c r="C11" s="5">
        <v>57544013.049999997</v>
      </c>
      <c r="D11" s="5">
        <v>285449854.80000001</v>
      </c>
      <c r="E11" s="5">
        <v>266614922.36000001</v>
      </c>
      <c r="F11" s="5">
        <v>264635637.91</v>
      </c>
      <c r="G11" s="5">
        <f t="shared" si="0"/>
        <v>18834932.439999998</v>
      </c>
    </row>
    <row r="12" spans="1:7" x14ac:dyDescent="0.2">
      <c r="A12" s="19" t="s">
        <v>135</v>
      </c>
      <c r="B12" s="5">
        <v>441349563.66000003</v>
      </c>
      <c r="C12" s="5">
        <v>81299182.870000005</v>
      </c>
      <c r="D12" s="5">
        <v>522648746.52999997</v>
      </c>
      <c r="E12" s="5">
        <v>495496635.97000003</v>
      </c>
      <c r="F12" s="5">
        <v>491501808.07999998</v>
      </c>
      <c r="G12" s="5">
        <f t="shared" si="0"/>
        <v>27152110.559999943</v>
      </c>
    </row>
    <row r="13" spans="1:7" x14ac:dyDescent="0.2">
      <c r="A13" s="19" t="s">
        <v>81</v>
      </c>
      <c r="B13" s="5"/>
      <c r="C13" s="5"/>
      <c r="D13" s="5"/>
      <c r="E13" s="5"/>
      <c r="F13" s="5"/>
      <c r="G13" s="5"/>
    </row>
    <row r="14" spans="1:7" x14ac:dyDescent="0.2">
      <c r="A14" s="19" t="s">
        <v>82</v>
      </c>
      <c r="B14" s="5"/>
      <c r="C14" s="5"/>
      <c r="D14" s="5"/>
      <c r="E14" s="5"/>
      <c r="F14" s="5"/>
      <c r="G14" s="5"/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45" t="s">
        <v>77</v>
      </c>
      <c r="B16" s="9">
        <f>SUM(B7:B15)</f>
        <v>4159626626</v>
      </c>
      <c r="C16" s="9">
        <f>SUM(C7:C15)</f>
        <v>448212569.76999998</v>
      </c>
      <c r="D16" s="9">
        <f t="shared" ref="D16:G16" si="1">SUM(D7:D15)</f>
        <v>4607839195.7700005</v>
      </c>
      <c r="E16" s="9">
        <f t="shared" si="1"/>
        <v>4099241807.6499996</v>
      </c>
      <c r="F16" s="9">
        <f>SUM(F7:F15)</f>
        <v>3986113584.1899996</v>
      </c>
      <c r="G16" s="9">
        <f t="shared" si="1"/>
        <v>508597388.1200003</v>
      </c>
    </row>
    <row r="19" spans="1:7" ht="45" customHeight="1" x14ac:dyDescent="0.2">
      <c r="A19" s="46" t="s">
        <v>139</v>
      </c>
      <c r="B19" s="47"/>
      <c r="C19" s="47"/>
      <c r="D19" s="47"/>
      <c r="E19" s="47"/>
      <c r="F19" s="47"/>
      <c r="G19" s="48"/>
    </row>
    <row r="21" spans="1:7" x14ac:dyDescent="0.2">
      <c r="A21" s="35"/>
      <c r="B21" s="16" t="s">
        <v>0</v>
      </c>
      <c r="C21" s="17"/>
      <c r="D21" s="17"/>
      <c r="E21" s="17"/>
      <c r="F21" s="18"/>
      <c r="G21" s="30" t="s">
        <v>7</v>
      </c>
    </row>
    <row r="22" spans="1:7" ht="22.5" x14ac:dyDescent="0.2">
      <c r="A22" s="36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31"/>
    </row>
    <row r="23" spans="1:7" x14ac:dyDescent="0.2">
      <c r="A23" s="37"/>
      <c r="B23" s="3">
        <v>1</v>
      </c>
      <c r="C23" s="3">
        <v>2</v>
      </c>
      <c r="D23" s="3" t="s">
        <v>8</v>
      </c>
      <c r="E23" s="3">
        <v>4</v>
      </c>
      <c r="F23" s="3">
        <v>5</v>
      </c>
      <c r="G23" s="3" t="s">
        <v>9</v>
      </c>
    </row>
    <row r="24" spans="1:7" x14ac:dyDescent="0.2">
      <c r="A24" s="49"/>
      <c r="B24" s="11"/>
      <c r="C24" s="11"/>
      <c r="D24" s="11"/>
      <c r="E24" s="11"/>
      <c r="F24" s="11"/>
      <c r="G24" s="11"/>
    </row>
    <row r="25" spans="1:7" x14ac:dyDescent="0.2">
      <c r="A25" s="50" t="s">
        <v>83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50" t="s">
        <v>84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50" t="s">
        <v>85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50" t="s">
        <v>86</v>
      </c>
      <c r="B28" s="12">
        <v>4159626626</v>
      </c>
      <c r="C28" s="12">
        <v>448212569.76999998</v>
      </c>
      <c r="D28" s="12">
        <v>4607839195.7700005</v>
      </c>
      <c r="E28" s="12">
        <v>4099241807.6499996</v>
      </c>
      <c r="F28" s="12">
        <v>3986113584.1899996</v>
      </c>
      <c r="G28" s="12">
        <v>508597388.1200003</v>
      </c>
    </row>
    <row r="29" spans="1:7" x14ac:dyDescent="0.2">
      <c r="A29" s="51"/>
      <c r="B29" s="13"/>
      <c r="C29" s="13"/>
      <c r="D29" s="13"/>
      <c r="E29" s="13"/>
      <c r="F29" s="13"/>
      <c r="G29" s="13"/>
    </row>
    <row r="30" spans="1:7" x14ac:dyDescent="0.2">
      <c r="A30" s="52" t="s">
        <v>77</v>
      </c>
      <c r="B30" s="9">
        <v>4159626626</v>
      </c>
      <c r="C30" s="9">
        <v>448212569.76999998</v>
      </c>
      <c r="D30" s="9">
        <v>4607839195.7700005</v>
      </c>
      <c r="E30" s="9">
        <v>4099241807.6499996</v>
      </c>
      <c r="F30" s="9">
        <v>3986113584.1899996</v>
      </c>
      <c r="G30" s="9">
        <v>508597388.1200003</v>
      </c>
    </row>
    <row r="31" spans="1:7" x14ac:dyDescent="0.2">
      <c r="G31" s="57"/>
    </row>
    <row r="32" spans="1:7" x14ac:dyDescent="0.2">
      <c r="G32" s="57"/>
    </row>
    <row r="33" spans="1:7" ht="45" customHeight="1" x14ac:dyDescent="0.2">
      <c r="A33" s="27" t="s">
        <v>140</v>
      </c>
      <c r="B33" s="28"/>
      <c r="C33" s="28"/>
      <c r="D33" s="28"/>
      <c r="E33" s="28"/>
      <c r="F33" s="28"/>
      <c r="G33" s="29"/>
    </row>
    <row r="34" spans="1:7" x14ac:dyDescent="0.2">
      <c r="A34" s="35"/>
      <c r="B34" s="16" t="s">
        <v>0</v>
      </c>
      <c r="C34" s="17"/>
      <c r="D34" s="17"/>
      <c r="E34" s="17"/>
      <c r="F34" s="18"/>
      <c r="G34" s="30" t="s">
        <v>7</v>
      </c>
    </row>
    <row r="35" spans="1:7" ht="22.5" x14ac:dyDescent="0.2">
      <c r="A35" s="36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31"/>
    </row>
    <row r="36" spans="1:7" x14ac:dyDescent="0.2">
      <c r="A36" s="37"/>
      <c r="B36" s="3">
        <v>1</v>
      </c>
      <c r="C36" s="3">
        <v>2</v>
      </c>
      <c r="D36" s="3" t="s">
        <v>8</v>
      </c>
      <c r="E36" s="3">
        <v>4</v>
      </c>
      <c r="F36" s="3">
        <v>5</v>
      </c>
      <c r="G36" s="3" t="s">
        <v>9</v>
      </c>
    </row>
    <row r="37" spans="1:7" x14ac:dyDescent="0.2">
      <c r="A37" s="53"/>
      <c r="B37" s="11"/>
      <c r="C37" s="11"/>
      <c r="D37" s="11"/>
      <c r="E37" s="11"/>
      <c r="F37" s="11"/>
      <c r="G37" s="11"/>
    </row>
    <row r="38" spans="1:7" ht="22.5" x14ac:dyDescent="0.2">
      <c r="A38" s="54" t="s">
        <v>87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 spans="1:7" x14ac:dyDescent="0.2">
      <c r="A39" s="54"/>
      <c r="B39" s="12"/>
      <c r="C39" s="12"/>
      <c r="D39" s="12"/>
      <c r="E39" s="12"/>
      <c r="F39" s="12"/>
      <c r="G39" s="12"/>
    </row>
    <row r="40" spans="1:7" x14ac:dyDescent="0.2">
      <c r="A40" s="54" t="s">
        <v>88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</row>
    <row r="41" spans="1:7" x14ac:dyDescent="0.2">
      <c r="A41" s="54"/>
      <c r="B41" s="12"/>
      <c r="C41" s="12"/>
      <c r="D41" s="12"/>
      <c r="E41" s="12"/>
      <c r="F41" s="12"/>
      <c r="G41" s="12"/>
    </row>
    <row r="42" spans="1:7" ht="22.5" x14ac:dyDescent="0.2">
      <c r="A42" s="54" t="s">
        <v>89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</row>
    <row r="43" spans="1:7" x14ac:dyDescent="0.2">
      <c r="A43" s="54"/>
      <c r="B43" s="12"/>
      <c r="C43" s="12"/>
      <c r="D43" s="12"/>
      <c r="E43" s="12"/>
      <c r="F43" s="12"/>
      <c r="G43" s="12"/>
    </row>
    <row r="44" spans="1:7" ht="22.5" x14ac:dyDescent="0.2">
      <c r="A44" s="54" t="s">
        <v>90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</row>
    <row r="45" spans="1:7" x14ac:dyDescent="0.2">
      <c r="A45" s="54"/>
      <c r="B45" s="12"/>
      <c r="C45" s="12"/>
      <c r="D45" s="12"/>
      <c r="E45" s="12"/>
      <c r="F45" s="12"/>
      <c r="G45" s="12"/>
    </row>
    <row r="46" spans="1:7" ht="22.5" x14ac:dyDescent="0.2">
      <c r="A46" s="54" t="s">
        <v>91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</row>
    <row r="47" spans="1:7" x14ac:dyDescent="0.2">
      <c r="A47" s="54"/>
      <c r="B47" s="12"/>
      <c r="C47" s="12"/>
      <c r="D47" s="12"/>
      <c r="E47" s="12"/>
      <c r="F47" s="12"/>
      <c r="G47" s="12"/>
    </row>
    <row r="48" spans="1:7" ht="22.5" x14ac:dyDescent="0.2">
      <c r="A48" s="54" t="s">
        <v>92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</row>
    <row r="49" spans="1:7" x14ac:dyDescent="0.2">
      <c r="A49" s="54"/>
      <c r="B49" s="12"/>
      <c r="C49" s="12"/>
      <c r="D49" s="12"/>
      <c r="E49" s="12"/>
      <c r="F49" s="12"/>
      <c r="G49" s="12"/>
    </row>
    <row r="50" spans="1:7" x14ac:dyDescent="0.2">
      <c r="A50" s="54" t="s">
        <v>93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</row>
    <row r="51" spans="1:7" x14ac:dyDescent="0.2">
      <c r="A51" s="55"/>
      <c r="B51" s="13"/>
      <c r="C51" s="13"/>
      <c r="D51" s="13"/>
      <c r="E51" s="13"/>
      <c r="F51" s="13"/>
      <c r="G51" s="13"/>
    </row>
    <row r="52" spans="1:7" x14ac:dyDescent="0.2">
      <c r="A52" s="56" t="s">
        <v>77</v>
      </c>
      <c r="B52" s="9">
        <f>SUM(B38:B50)</f>
        <v>0</v>
      </c>
      <c r="C52" s="9">
        <f t="shared" ref="C52:G52" si="2">SUM(C38:C50)</f>
        <v>0</v>
      </c>
      <c r="D52" s="9">
        <f t="shared" si="2"/>
        <v>0</v>
      </c>
      <c r="E52" s="9">
        <f t="shared" si="2"/>
        <v>0</v>
      </c>
      <c r="F52" s="9">
        <f t="shared" si="2"/>
        <v>0</v>
      </c>
      <c r="G52" s="9">
        <f t="shared" si="2"/>
        <v>0</v>
      </c>
    </row>
    <row r="54" spans="1:7" ht="12.75" x14ac:dyDescent="0.2">
      <c r="A54" s="34" t="s">
        <v>142</v>
      </c>
    </row>
    <row r="64" spans="1:7" x14ac:dyDescent="0.2">
      <c r="G64" s="57"/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3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showGridLines="0" tabSelected="1" topLeftCell="A21" zoomScaleNormal="100" workbookViewId="0">
      <selection activeCell="C49" sqref="C4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7" t="s">
        <v>141</v>
      </c>
      <c r="B1" s="32"/>
      <c r="C1" s="32"/>
      <c r="D1" s="32"/>
      <c r="E1" s="32"/>
      <c r="F1" s="32"/>
      <c r="G1" s="33"/>
    </row>
    <row r="2" spans="1:7" x14ac:dyDescent="0.2">
      <c r="A2" s="35"/>
      <c r="B2" s="16" t="s">
        <v>0</v>
      </c>
      <c r="C2" s="17"/>
      <c r="D2" s="17"/>
      <c r="E2" s="17"/>
      <c r="F2" s="18"/>
      <c r="G2" s="30" t="s">
        <v>7</v>
      </c>
    </row>
    <row r="3" spans="1:7" ht="24.95" customHeight="1" x14ac:dyDescent="0.2">
      <c r="A3" s="3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1"/>
    </row>
    <row r="4" spans="1:7" x14ac:dyDescent="0.2">
      <c r="A4" s="3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58"/>
      <c r="B5" s="4"/>
      <c r="C5" s="4"/>
      <c r="D5" s="4"/>
      <c r="E5" s="4"/>
      <c r="F5" s="4"/>
      <c r="G5" s="4"/>
    </row>
    <row r="6" spans="1:7" x14ac:dyDescent="0.2">
      <c r="A6" s="15" t="s">
        <v>94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">
      <c r="A7" s="59" t="s">
        <v>95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x14ac:dyDescent="0.2">
      <c r="A8" s="59" t="s">
        <v>96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59" t="s">
        <v>129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">
      <c r="A10" s="59" t="s">
        <v>97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59" t="s">
        <v>98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59" t="s">
        <v>99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59" t="s">
        <v>100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">
      <c r="A14" s="59" t="s">
        <v>36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x14ac:dyDescent="0.2">
      <c r="A15" s="60"/>
      <c r="B15" s="5"/>
      <c r="C15" s="5"/>
      <c r="D15" s="5"/>
      <c r="E15" s="5"/>
      <c r="F15" s="5"/>
      <c r="G15" s="5"/>
    </row>
    <row r="16" spans="1:7" x14ac:dyDescent="0.2">
      <c r="A16" s="15" t="s">
        <v>101</v>
      </c>
      <c r="B16" s="5">
        <f>SUM(B17:B23)</f>
        <v>3977273723.920002</v>
      </c>
      <c r="C16" s="5">
        <f t="shared" ref="C16:G16" si="0">SUM(C17:C23)</f>
        <v>364192696.81999999</v>
      </c>
      <c r="D16" s="5">
        <f t="shared" si="0"/>
        <v>4341466420.7399998</v>
      </c>
      <c r="E16" s="5">
        <f t="shared" si="0"/>
        <v>3885353936.1900001</v>
      </c>
      <c r="F16" s="5">
        <f t="shared" si="0"/>
        <v>3773252152.2399998</v>
      </c>
      <c r="G16" s="5">
        <f t="shared" si="0"/>
        <v>456112484.54999971</v>
      </c>
    </row>
    <row r="17" spans="1:7" x14ac:dyDescent="0.2">
      <c r="A17" s="59" t="s">
        <v>102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">
      <c r="A18" s="59" t="s">
        <v>103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">
      <c r="A19" s="59" t="s">
        <v>104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">
      <c r="A20" s="59" t="s">
        <v>105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59" t="s">
        <v>106</v>
      </c>
      <c r="B21" s="5">
        <v>3977273723.920002</v>
      </c>
      <c r="C21" s="5">
        <v>364192696.81999999</v>
      </c>
      <c r="D21" s="5">
        <v>4341466420.7399998</v>
      </c>
      <c r="E21" s="5">
        <v>3885353936.1900001</v>
      </c>
      <c r="F21" s="5">
        <v>3773252152.2399998</v>
      </c>
      <c r="G21" s="5">
        <f>D21-E21</f>
        <v>456112484.54999971</v>
      </c>
    </row>
    <row r="22" spans="1:7" x14ac:dyDescent="0.2">
      <c r="A22" s="59" t="s">
        <v>107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">
      <c r="A23" s="59" t="s">
        <v>108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">
      <c r="A24" s="60"/>
      <c r="B24" s="5"/>
      <c r="C24" s="5"/>
      <c r="D24" s="5"/>
      <c r="E24" s="5"/>
      <c r="F24" s="5"/>
      <c r="G24" s="5"/>
    </row>
    <row r="25" spans="1:7" x14ac:dyDescent="0.2">
      <c r="A25" s="15" t="s">
        <v>109</v>
      </c>
      <c r="B25" s="5">
        <f>SUM(B26:B34)</f>
        <v>182352902.08000001</v>
      </c>
      <c r="C25" s="5">
        <f t="shared" ref="C25:G25" si="1">SUM(C26:C34)</f>
        <v>84019872.950000003</v>
      </c>
      <c r="D25" s="5">
        <f t="shared" si="1"/>
        <v>266372775.02999988</v>
      </c>
      <c r="E25" s="5">
        <f t="shared" si="1"/>
        <v>213887871.45999992</v>
      </c>
      <c r="F25" s="5">
        <f t="shared" si="1"/>
        <v>212861431.94999987</v>
      </c>
      <c r="G25" s="5">
        <f t="shared" si="1"/>
        <v>52484903.569999963</v>
      </c>
    </row>
    <row r="26" spans="1:7" x14ac:dyDescent="0.2">
      <c r="A26" s="59" t="s">
        <v>110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">
      <c r="A27" s="59" t="s">
        <v>111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">
      <c r="A28" s="59" t="s">
        <v>112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59" t="s">
        <v>113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">
      <c r="A30" s="59" t="s">
        <v>114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">
      <c r="A31" s="59" t="s">
        <v>115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">
      <c r="A32" s="59" t="s">
        <v>116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">
      <c r="A33" s="59" t="s">
        <v>117</v>
      </c>
      <c r="B33" s="5">
        <v>182352902.08000001</v>
      </c>
      <c r="C33" s="5">
        <v>84019872.950000003</v>
      </c>
      <c r="D33" s="5">
        <v>266372775.02999988</v>
      </c>
      <c r="E33" s="5">
        <v>213887871.45999992</v>
      </c>
      <c r="F33" s="5">
        <v>212861431.94999987</v>
      </c>
      <c r="G33" s="5">
        <f>D33-E33</f>
        <v>52484903.569999963</v>
      </c>
    </row>
    <row r="34" spans="1:7" x14ac:dyDescent="0.2">
      <c r="A34" s="59" t="s">
        <v>118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60"/>
      <c r="B35" s="5"/>
      <c r="C35" s="5"/>
      <c r="D35" s="5"/>
      <c r="E35" s="5"/>
      <c r="F35" s="5"/>
      <c r="G35" s="5"/>
    </row>
    <row r="36" spans="1:7" x14ac:dyDescent="0.2">
      <c r="A36" s="15" t="s">
        <v>119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59" t="s">
        <v>120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22.5" x14ac:dyDescent="0.2">
      <c r="A38" s="59" t="s">
        <v>121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59" t="s">
        <v>122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59" t="s">
        <v>123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60"/>
      <c r="B41" s="5"/>
      <c r="C41" s="5"/>
      <c r="D41" s="5"/>
      <c r="E41" s="5"/>
      <c r="F41" s="5"/>
      <c r="G41" s="5"/>
    </row>
    <row r="42" spans="1:7" x14ac:dyDescent="0.2">
      <c r="A42" s="56" t="s">
        <v>77</v>
      </c>
      <c r="B42" s="9">
        <f>B6+B16+B25+B36</f>
        <v>4159626626.0000019</v>
      </c>
      <c r="C42" s="9">
        <f t="shared" ref="C42:E42" si="2">C6+C16+C25+C36</f>
        <v>448212569.76999998</v>
      </c>
      <c r="D42" s="9">
        <f t="shared" si="2"/>
        <v>4607839195.7699995</v>
      </c>
      <c r="E42" s="9">
        <f t="shared" si="2"/>
        <v>4099241807.6500001</v>
      </c>
      <c r="F42" s="9">
        <f>F6+F16+F25+F36</f>
        <v>3986113584.1899996</v>
      </c>
      <c r="G42" s="9">
        <f>G6+G16+G25+G36</f>
        <v>508597388.11999965</v>
      </c>
    </row>
    <row r="44" spans="1:7" ht="12.75" x14ac:dyDescent="0.2">
      <c r="A44" s="34" t="s">
        <v>142</v>
      </c>
    </row>
    <row r="45" spans="1:7" ht="12.75" x14ac:dyDescent="0.2">
      <c r="A45" s="34"/>
    </row>
    <row r="46" spans="1:7" x14ac:dyDescent="0.2">
      <c r="B46" s="25"/>
      <c r="C46" s="25"/>
      <c r="D46" s="25"/>
      <c r="E46" s="25"/>
      <c r="F46" s="25"/>
      <c r="G46" s="25"/>
    </row>
    <row r="47" spans="1:7" x14ac:dyDescent="0.2">
      <c r="B47" s="25"/>
      <c r="C47" s="25"/>
      <c r="D47" s="25"/>
      <c r="E47" s="25"/>
      <c r="F47" s="25"/>
      <c r="G47" s="25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COG</vt:lpstr>
      <vt:lpstr>CTG</vt:lpstr>
      <vt:lpstr>CA</vt:lpstr>
      <vt:lpstr>CFG</vt:lpstr>
      <vt:lpstr>CA!Área_de_impresión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2025-01-28T18:30:53Z</cp:lastPrinted>
  <dcterms:created xsi:type="dcterms:W3CDTF">2014-02-10T03:37:14Z</dcterms:created>
  <dcterms:modified xsi:type="dcterms:W3CDTF">2025-01-28T18:30:55Z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