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ASEG\2024\5 Cuenta pública\AUGT_000_2400\"/>
    </mc:Choice>
  </mc:AlternateContent>
  <xr:revisionPtr revIDLastSave="0" documentId="13_ncr:1_{47182D73-6584-410E-A79D-B2AD077D55E8}" xr6:coauthVersionLast="47" xr6:coauthVersionMax="47" xr10:uidLastSave="{00000000-0000-0000-0000-000000000000}"/>
  <bookViews>
    <workbookView xWindow="45" yWindow="30" windowWidth="28755" windowHeight="15450" tabRatio="782" xr2:uid="{072641A8-F22B-4960-808B-50E51E5F091D}"/>
  </bookViews>
  <sheets>
    <sheet name="Notas de Disciplina Financiera" sheetId="2" r:id="rId1"/>
    <sheet name="NDF-01" sheetId="6" r:id="rId2"/>
    <sheet name="NDF-02" sheetId="10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" l="1"/>
  <c r="F24" i="3"/>
  <c r="F25" i="3"/>
  <c r="F26" i="3"/>
  <c r="F27" i="3"/>
  <c r="F28" i="3"/>
  <c r="F29" i="3"/>
  <c r="F22" i="3"/>
  <c r="F13" i="3"/>
  <c r="F14" i="3"/>
  <c r="F15" i="3"/>
  <c r="F16" i="3"/>
  <c r="F17" i="3"/>
  <c r="F18" i="3"/>
  <c r="F19" i="3"/>
  <c r="F20" i="3"/>
  <c r="F12" i="3"/>
  <c r="I159" i="10" l="1"/>
  <c r="H159" i="10"/>
  <c r="H158" i="10"/>
  <c r="I158" i="10" s="1"/>
  <c r="H157" i="10"/>
  <c r="I157" i="10" s="1"/>
  <c r="H156" i="10"/>
  <c r="I156" i="10" s="1"/>
  <c r="I155" i="10"/>
  <c r="H155" i="10"/>
  <c r="H154" i="10"/>
  <c r="I154" i="10" s="1"/>
  <c r="H153" i="10"/>
  <c r="I153" i="10" s="1"/>
  <c r="H151" i="10"/>
  <c r="I151" i="10" s="1"/>
  <c r="I150" i="10"/>
  <c r="H150" i="10"/>
  <c r="H149" i="10"/>
  <c r="I149" i="10" s="1"/>
  <c r="H147" i="10"/>
  <c r="I147" i="10" s="1"/>
  <c r="H146" i="10"/>
  <c r="I146" i="10" s="1"/>
  <c r="I145" i="10"/>
  <c r="H145" i="10"/>
  <c r="H144" i="10"/>
  <c r="I144" i="10" s="1"/>
  <c r="H143" i="10"/>
  <c r="I143" i="10" s="1"/>
  <c r="H142" i="10"/>
  <c r="I142" i="10" s="1"/>
  <c r="I141" i="10"/>
  <c r="H141" i="10"/>
  <c r="H139" i="10"/>
  <c r="I139" i="10" s="1"/>
  <c r="H138" i="10"/>
  <c r="I138" i="10" s="1"/>
  <c r="H137" i="10"/>
  <c r="H136" i="10" s="1"/>
  <c r="G136" i="10"/>
  <c r="F136" i="10"/>
  <c r="E136" i="10"/>
  <c r="D136" i="10"/>
  <c r="C136" i="10"/>
  <c r="H135" i="10"/>
  <c r="I135" i="10" s="1"/>
  <c r="I134" i="10"/>
  <c r="H134" i="10"/>
  <c r="H133" i="10"/>
  <c r="I133" i="10" s="1"/>
  <c r="H132" i="10"/>
  <c r="I132" i="10" s="1"/>
  <c r="H131" i="10"/>
  <c r="I131" i="10" s="1"/>
  <c r="I130" i="10"/>
  <c r="H130" i="10"/>
  <c r="H129" i="10"/>
  <c r="I129" i="10" s="1"/>
  <c r="H128" i="10"/>
  <c r="I128" i="10" s="1"/>
  <c r="H127" i="10"/>
  <c r="H126" i="10" s="1"/>
  <c r="G126" i="10"/>
  <c r="F126" i="10"/>
  <c r="E126" i="10"/>
  <c r="D126" i="10"/>
  <c r="C126" i="10"/>
  <c r="I125" i="10"/>
  <c r="H125" i="10"/>
  <c r="H124" i="10"/>
  <c r="I124" i="10" s="1"/>
  <c r="H123" i="10"/>
  <c r="I123" i="10" s="1"/>
  <c r="H122" i="10"/>
  <c r="I122" i="10" s="1"/>
  <c r="I121" i="10"/>
  <c r="H121" i="10"/>
  <c r="H120" i="10"/>
  <c r="I120" i="10" s="1"/>
  <c r="H119" i="10"/>
  <c r="I119" i="10" s="1"/>
  <c r="H118" i="10"/>
  <c r="I118" i="10" s="1"/>
  <c r="I117" i="10"/>
  <c r="H117" i="10"/>
  <c r="H116" i="10" s="1"/>
  <c r="G116" i="10"/>
  <c r="F116" i="10"/>
  <c r="E116" i="10"/>
  <c r="D116" i="10"/>
  <c r="C116" i="10"/>
  <c r="I115" i="10"/>
  <c r="H115" i="10"/>
  <c r="H114" i="10"/>
  <c r="I114" i="10" s="1"/>
  <c r="H113" i="10"/>
  <c r="I113" i="10" s="1"/>
  <c r="H112" i="10"/>
  <c r="I112" i="10" s="1"/>
  <c r="I111" i="10"/>
  <c r="H111" i="10"/>
  <c r="H110" i="10"/>
  <c r="I110" i="10" s="1"/>
  <c r="H109" i="10"/>
  <c r="I109" i="10" s="1"/>
  <c r="H108" i="10"/>
  <c r="I108" i="10" s="1"/>
  <c r="I107" i="10"/>
  <c r="H107" i="10"/>
  <c r="G106" i="10"/>
  <c r="F106" i="10"/>
  <c r="E106" i="10"/>
  <c r="D106" i="10"/>
  <c r="C106" i="10"/>
  <c r="H105" i="10"/>
  <c r="I105" i="10" s="1"/>
  <c r="H104" i="10"/>
  <c r="I104" i="10" s="1"/>
  <c r="H103" i="10"/>
  <c r="I103" i="10" s="1"/>
  <c r="I102" i="10"/>
  <c r="H102" i="10"/>
  <c r="H101" i="10"/>
  <c r="I101" i="10" s="1"/>
  <c r="H100" i="10"/>
  <c r="I100" i="10" s="1"/>
  <c r="H99" i="10"/>
  <c r="I99" i="10" s="1"/>
  <c r="I98" i="10"/>
  <c r="H98" i="10"/>
  <c r="H96" i="10" s="1"/>
  <c r="H97" i="10"/>
  <c r="I97" i="10" s="1"/>
  <c r="G96" i="10"/>
  <c r="F96" i="10"/>
  <c r="E96" i="10"/>
  <c r="D96" i="10"/>
  <c r="C96" i="10"/>
  <c r="H95" i="10"/>
  <c r="I95" i="10" s="1"/>
  <c r="H94" i="10"/>
  <c r="I94" i="10" s="1"/>
  <c r="H93" i="10"/>
  <c r="I93" i="10" s="1"/>
  <c r="I92" i="10"/>
  <c r="H92" i="10"/>
  <c r="H91" i="10"/>
  <c r="I91" i="10" s="1"/>
  <c r="H90" i="10"/>
  <c r="I90" i="10" s="1"/>
  <c r="H89" i="10"/>
  <c r="H88" i="10" s="1"/>
  <c r="G88" i="10"/>
  <c r="G87" i="10" s="1"/>
  <c r="F88" i="10"/>
  <c r="F87" i="10" s="1"/>
  <c r="E88" i="10"/>
  <c r="E87" i="10" s="1"/>
  <c r="D88" i="10"/>
  <c r="D87" i="10" s="1"/>
  <c r="C88" i="10"/>
  <c r="C87" i="10" s="1"/>
  <c r="H85" i="10"/>
  <c r="I85" i="10" s="1"/>
  <c r="I84" i="10"/>
  <c r="H84" i="10"/>
  <c r="H83" i="10"/>
  <c r="I83" i="10" s="1"/>
  <c r="H82" i="10"/>
  <c r="I82" i="10" s="1"/>
  <c r="H81" i="10"/>
  <c r="I81" i="10" s="1"/>
  <c r="I80" i="10"/>
  <c r="H80" i="10"/>
  <c r="H79" i="10"/>
  <c r="I79" i="10" s="1"/>
  <c r="G78" i="10"/>
  <c r="F78" i="10"/>
  <c r="H77" i="10"/>
  <c r="I77" i="10" s="1"/>
  <c r="I76" i="10"/>
  <c r="H76" i="10"/>
  <c r="H75" i="10"/>
  <c r="I75" i="10" s="1"/>
  <c r="H73" i="10"/>
  <c r="I73" i="10" s="1"/>
  <c r="H72" i="10"/>
  <c r="I72" i="10" s="1"/>
  <c r="I71" i="10"/>
  <c r="H71" i="10"/>
  <c r="H70" i="10"/>
  <c r="I70" i="10" s="1"/>
  <c r="H69" i="10"/>
  <c r="I69" i="10" s="1"/>
  <c r="H68" i="10"/>
  <c r="I68" i="10" s="1"/>
  <c r="I67" i="10"/>
  <c r="H67" i="10"/>
  <c r="H65" i="10"/>
  <c r="I65" i="10" s="1"/>
  <c r="H64" i="10"/>
  <c r="I64" i="10" s="1"/>
  <c r="H63" i="10"/>
  <c r="H62" i="10" s="1"/>
  <c r="G62" i="10"/>
  <c r="F62" i="10"/>
  <c r="E62" i="10"/>
  <c r="D62" i="10"/>
  <c r="C62" i="10"/>
  <c r="I61" i="10"/>
  <c r="H61" i="10"/>
  <c r="H60" i="10"/>
  <c r="I60" i="10" s="1"/>
  <c r="H59" i="10"/>
  <c r="I59" i="10" s="1"/>
  <c r="H58" i="10"/>
  <c r="I58" i="10" s="1"/>
  <c r="I57" i="10"/>
  <c r="H57" i="10"/>
  <c r="H56" i="10"/>
  <c r="I56" i="10" s="1"/>
  <c r="H55" i="10"/>
  <c r="I55" i="10" s="1"/>
  <c r="H54" i="10"/>
  <c r="I54" i="10" s="1"/>
  <c r="I53" i="10"/>
  <c r="H53" i="10"/>
  <c r="H52" i="10" s="1"/>
  <c r="G52" i="10"/>
  <c r="F52" i="10"/>
  <c r="E52" i="10"/>
  <c r="D52" i="10"/>
  <c r="C52" i="10"/>
  <c r="I51" i="10"/>
  <c r="H51" i="10"/>
  <c r="H50" i="10"/>
  <c r="I50" i="10" s="1"/>
  <c r="H49" i="10"/>
  <c r="I49" i="10" s="1"/>
  <c r="H48" i="10"/>
  <c r="I48" i="10" s="1"/>
  <c r="I47" i="10"/>
  <c r="H47" i="10"/>
  <c r="H46" i="10"/>
  <c r="I46" i="10" s="1"/>
  <c r="H45" i="10"/>
  <c r="I45" i="10" s="1"/>
  <c r="H44" i="10"/>
  <c r="I44" i="10" s="1"/>
  <c r="I43" i="10"/>
  <c r="H43" i="10"/>
  <c r="G42" i="10"/>
  <c r="F42" i="10"/>
  <c r="E42" i="10"/>
  <c r="D42" i="10"/>
  <c r="C42" i="10"/>
  <c r="H41" i="10"/>
  <c r="I41" i="10" s="1"/>
  <c r="H40" i="10"/>
  <c r="I40" i="10" s="1"/>
  <c r="H39" i="10"/>
  <c r="I39" i="10" s="1"/>
  <c r="I38" i="10"/>
  <c r="H38" i="10"/>
  <c r="H37" i="10"/>
  <c r="I37" i="10" s="1"/>
  <c r="H36" i="10"/>
  <c r="I36" i="10" s="1"/>
  <c r="H35" i="10"/>
  <c r="I35" i="10" s="1"/>
  <c r="I34" i="10"/>
  <c r="H34" i="10"/>
  <c r="H32" i="10" s="1"/>
  <c r="H33" i="10"/>
  <c r="I33" i="10" s="1"/>
  <c r="G32" i="10"/>
  <c r="F32" i="10"/>
  <c r="E32" i="10"/>
  <c r="D32" i="10"/>
  <c r="C32" i="10"/>
  <c r="H31" i="10"/>
  <c r="I31" i="10" s="1"/>
  <c r="H30" i="10"/>
  <c r="I30" i="10" s="1"/>
  <c r="H29" i="10"/>
  <c r="I29" i="10" s="1"/>
  <c r="I28" i="10"/>
  <c r="H28" i="10"/>
  <c r="H27" i="10"/>
  <c r="I27" i="10" s="1"/>
  <c r="H26" i="10"/>
  <c r="I26" i="10" s="1"/>
  <c r="H25" i="10"/>
  <c r="H22" i="10" s="1"/>
  <c r="I24" i="10"/>
  <c r="H24" i="10"/>
  <c r="H23" i="10"/>
  <c r="I23" i="10" s="1"/>
  <c r="G22" i="10"/>
  <c r="F22" i="10"/>
  <c r="E22" i="10"/>
  <c r="D22" i="10"/>
  <c r="C22" i="10"/>
  <c r="H21" i="10"/>
  <c r="I21" i="10" s="1"/>
  <c r="H20" i="10"/>
  <c r="I20" i="10" s="1"/>
  <c r="I19" i="10"/>
  <c r="H19" i="10"/>
  <c r="H18" i="10"/>
  <c r="I18" i="10" s="1"/>
  <c r="H17" i="10"/>
  <c r="I17" i="10" s="1"/>
  <c r="H16" i="10"/>
  <c r="I16" i="10" s="1"/>
  <c r="I15" i="10"/>
  <c r="H15" i="10"/>
  <c r="H14" i="10" s="1"/>
  <c r="G14" i="10"/>
  <c r="G13" i="10" s="1"/>
  <c r="G161" i="10" s="1"/>
  <c r="F14" i="10"/>
  <c r="F13" i="10" s="1"/>
  <c r="F161" i="10" s="1"/>
  <c r="E14" i="10"/>
  <c r="E13" i="10" s="1"/>
  <c r="E161" i="10" s="1"/>
  <c r="D14" i="10"/>
  <c r="D13" i="10" s="1"/>
  <c r="D161" i="10" s="1"/>
  <c r="C14" i="10"/>
  <c r="C13" i="10" s="1"/>
  <c r="C161" i="10" s="1"/>
  <c r="B9" i="10"/>
  <c r="B6" i="10"/>
  <c r="F3" i="10"/>
  <c r="B3" i="10"/>
  <c r="F2" i="10"/>
  <c r="F1" i="10"/>
  <c r="B1" i="10"/>
  <c r="I52" i="10" l="1"/>
  <c r="I14" i="10"/>
  <c r="I13" i="10" s="1"/>
  <c r="I42" i="10"/>
  <c r="I96" i="10"/>
  <c r="I22" i="10"/>
  <c r="I32" i="10"/>
  <c r="I106" i="10"/>
  <c r="I116" i="10"/>
  <c r="I137" i="10"/>
  <c r="I136" i="10" s="1"/>
  <c r="H42" i="10"/>
  <c r="H13" i="10" s="1"/>
  <c r="H106" i="10"/>
  <c r="H87" i="10" s="1"/>
  <c r="I25" i="10"/>
  <c r="I63" i="10"/>
  <c r="I62" i="10" s="1"/>
  <c r="I89" i="10"/>
  <c r="I88" i="10" s="1"/>
  <c r="I127" i="10"/>
  <c r="I126" i="10" s="1"/>
  <c r="F3" i="9"/>
  <c r="F2" i="9"/>
  <c r="F1" i="9"/>
  <c r="F3" i="8"/>
  <c r="F2" i="8"/>
  <c r="F1" i="8"/>
  <c r="F3" i="7"/>
  <c r="F2" i="7"/>
  <c r="F1" i="7"/>
  <c r="F3" i="3"/>
  <c r="F2" i="3"/>
  <c r="F1" i="3"/>
  <c r="F3" i="6"/>
  <c r="F2" i="6"/>
  <c r="F1" i="6"/>
  <c r="B3" i="9"/>
  <c r="B1" i="9"/>
  <c r="B3" i="8"/>
  <c r="B1" i="8"/>
  <c r="B3" i="7"/>
  <c r="B1" i="7"/>
  <c r="B3" i="3"/>
  <c r="B1" i="3"/>
  <c r="B6" i="3" s="1"/>
  <c r="B3" i="6"/>
  <c r="B1" i="6"/>
  <c r="E21" i="3"/>
  <c r="F21" i="3"/>
  <c r="D21" i="3"/>
  <c r="E11" i="3"/>
  <c r="F11" i="3"/>
  <c r="D11" i="3"/>
  <c r="F31" i="3" l="1"/>
  <c r="H161" i="10"/>
  <c r="I87" i="10"/>
  <c r="I161" i="10" s="1"/>
  <c r="D31" i="3"/>
  <c r="E31" i="3"/>
</calcChain>
</file>

<file path=xl/sharedStrings.xml><?xml version="1.0" encoding="utf-8"?>
<sst xmlns="http://schemas.openxmlformats.org/spreadsheetml/2006/main" count="268" uniqueCount="154">
  <si>
    <t>Ejercicio:</t>
  </si>
  <si>
    <t>Notas de Disciplina Financiera</t>
  </si>
  <si>
    <t>Periodicidad: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</si>
  <si>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</si>
  <si>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</si>
  <si>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</si>
  <si>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</si>
  <si>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</si>
  <si>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</si>
  <si>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</si>
  <si>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</si>
  <si>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</si>
  <si>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</si>
  <si>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</si>
  <si>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</si>
  <si>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</si>
  <si>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</si>
  <si>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</si>
  <si>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</si>
  <si>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</si>
  <si>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</si>
  <si>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</si>
  <si>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</si>
  <si>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</si>
  <si>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</si>
  <si>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</si>
  <si>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</si>
  <si>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</si>
  <si>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</si>
  <si>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</si>
  <si>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</si>
  <si>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</si>
  <si>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</si>
  <si>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</si>
  <si>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</si>
  <si>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</si>
  <si>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</si>
  <si>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</si>
  <si>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</si>
  <si>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</si>
  <si>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</si>
  <si>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</si>
  <si>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</si>
  <si>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</si>
  <si>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</si>
  <si>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</si>
  <si>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</si>
  <si>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</si>
  <si>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</si>
  <si>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</si>
  <si>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</si>
  <si>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</si>
  <si>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</si>
  <si>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</si>
  <si>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</si>
  <si>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</si>
  <si>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</si>
  <si>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</si>
  <si>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</si>
  <si>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</si>
  <si>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</si>
  <si>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</si>
  <si>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</si>
  <si>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</si>
  <si>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</si>
  <si>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</si>
  <si>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</si>
  <si>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</si>
  <si>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</si>
  <si>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</si>
  <si>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</si>
  <si>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</si>
  <si>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</si>
  <si>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</si>
  <si>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</si>
  <si>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</si>
  <si>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</si>
  <si>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</si>
  <si>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</si>
  <si>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</si>
  <si>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</si>
  <si>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</si>
  <si>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</si>
  <si>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</si>
  <si>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</si>
  <si>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</si>
  <si>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</si>
  <si>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</si>
  <si>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</si>
  <si>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</si>
  <si>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</si>
  <si>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</si>
  <si>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</si>
  <si>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</si>
  <si>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</si>
  <si>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</si>
  <si>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</si>
  <si>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</si>
  <si>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</si>
  <si>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</si>
  <si>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</si>
  <si>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</si>
  <si>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</si>
  <si>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</si>
  <si>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</si>
  <si>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</si>
  <si>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</si>
  <si>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</si>
  <si>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</si>
  <si>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</si>
  <si>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</si>
  <si>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</si>
  <si>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</si>
  <si>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</si>
  <si>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</si>
  <si>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</si>
  <si>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</si>
  <si>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</si>
  <si>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</si>
  <si>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</si>
  <si>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</si>
  <si>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</si>
  <si>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</si>
  <si>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</si>
  <si>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</si>
  <si>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</si>
  <si>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</si>
  <si>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</si>
  <si>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</si>
  <si>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</si>
  <si>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</si>
  <si>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</si>
  <si>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</si>
  <si>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</si>
  <si>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</si>
  <si>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</si>
  <si>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</si>
  <si>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</si>
  <si>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</si>
  <si>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</si>
  <si>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</si>
  <si>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</si>
  <si>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</si>
  <si>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</si>
  <si>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</si>
  <si>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</si>
  <si>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</si>
  <si>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Universidad de Guanajuato</t>
  </si>
  <si>
    <t>Correspondiente del 01 de Enero al 31 de Diciembre de 2024</t>
  </si>
  <si>
    <t>Ejercicio 2024</t>
  </si>
  <si>
    <t>NO APLICA, La Universidad de Guanajuato no tiene balance presupuesrario negativo.</t>
  </si>
  <si>
    <t>NO APLICA, la Universidad de Guanjuato no tiene contratada Deuda Pública ni Obligaciones.</t>
  </si>
  <si>
    <t>Anual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</si>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</sst>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43" fontId="16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2" fillId="0" borderId="0" xfId="0" applyNumberFormat="1" applyFont="1"/>
    <xf numFmtId="43" fontId="2" fillId="0" borderId="0" xfId="6" applyFont="1"/>
    <xf numFmtId="43" fontId="2" fillId="0" borderId="0" xfId="0" applyNumberFormat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7">
    <cellStyle name="Hipervínculo" xfId="1" builtinId="8"/>
    <cellStyle name="Millares" xfId="6" builtinId="3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B3" sqref="B3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147</v>
      </c>
      <c r="B1" s="20"/>
      <c r="C1" s="21" t="s">
        <v>0</v>
      </c>
      <c r="D1" s="22">
        <v>2024</v>
      </c>
    </row>
    <row r="2" spans="1:4" x14ac:dyDescent="0.2">
      <c r="A2" s="23" t="s">
        <v>1</v>
      </c>
      <c r="B2" s="24"/>
      <c r="C2" s="25" t="s">
        <v>2</v>
      </c>
      <c r="D2" s="26" t="s">
        <v>152</v>
      </c>
    </row>
    <row r="3" spans="1:4" x14ac:dyDescent="0.2">
      <c r="A3" s="23" t="s">
        <v>148</v>
      </c>
      <c r="B3" s="24"/>
      <c r="C3" s="25" t="s">
        <v>3</v>
      </c>
      <c r="D3" s="27" t="s">
        <v>153</v>
      </c>
    </row>
    <row r="4" spans="1:4" x14ac:dyDescent="0.2">
      <c r="A4" s="74" t="s">
        <v>4</v>
      </c>
      <c r="B4" s="75"/>
      <c r="C4" s="28"/>
      <c r="D4" s="29"/>
    </row>
    <row r="5" spans="1:4" x14ac:dyDescent="0.2">
      <c r="A5" s="30" t="s">
        <v>5</v>
      </c>
      <c r="B5" s="31" t="s">
        <v>6</v>
      </c>
    </row>
    <row r="6" spans="1:4" x14ac:dyDescent="0.2">
      <c r="A6" s="32"/>
      <c r="B6" s="33"/>
    </row>
    <row r="7" spans="1:4" x14ac:dyDescent="0.2">
      <c r="A7" s="34"/>
      <c r="B7" s="39" t="s">
        <v>7</v>
      </c>
    </row>
    <row r="8" spans="1:4" x14ac:dyDescent="0.2">
      <c r="A8" s="34"/>
      <c r="B8" s="35"/>
    </row>
    <row r="9" spans="1:4" x14ac:dyDescent="0.2">
      <c r="A9" s="44" t="s">
        <v>8</v>
      </c>
      <c r="B9" s="36" t="s">
        <v>9</v>
      </c>
    </row>
    <row r="10" spans="1:4" x14ac:dyDescent="0.2">
      <c r="A10" s="44" t="s">
        <v>10</v>
      </c>
      <c r="B10" s="36" t="s">
        <v>11</v>
      </c>
    </row>
    <row r="11" spans="1:4" x14ac:dyDescent="0.2">
      <c r="A11" s="44" t="s">
        <v>12</v>
      </c>
      <c r="B11" s="36" t="s">
        <v>13</v>
      </c>
    </row>
    <row r="12" spans="1:4" x14ac:dyDescent="0.2">
      <c r="A12" s="44" t="s">
        <v>14</v>
      </c>
      <c r="B12" s="36" t="s">
        <v>15</v>
      </c>
    </row>
    <row r="13" spans="1:4" x14ac:dyDescent="0.2">
      <c r="A13" s="44" t="s">
        <v>16</v>
      </c>
      <c r="B13" s="36" t="s">
        <v>17</v>
      </c>
    </row>
    <row r="14" spans="1:4" x14ac:dyDescent="0.2">
      <c r="A14" s="44" t="s">
        <v>18</v>
      </c>
      <c r="B14" s="36" t="s">
        <v>19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12" sqref="C1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Anual</v>
      </c>
    </row>
    <row r="3" spans="1:6" x14ac:dyDescent="0.2">
      <c r="B3" s="76" t="str">
        <f>'Notas de Disciplina Financiera'!A3</f>
        <v>Correspondiente del 01 de Enero al 31 de Diciembre de 2024</v>
      </c>
      <c r="C3" s="76"/>
      <c r="D3" s="76"/>
      <c r="E3" s="40" t="s">
        <v>3</v>
      </c>
      <c r="F3" s="41" t="str">
        <f>'Notas de Disciplina Financiera'!D3</f>
        <v>Cuenta Pública</v>
      </c>
    </row>
    <row r="5" spans="1:6" x14ac:dyDescent="0.2">
      <c r="B5" s="43"/>
      <c r="C5" s="43" t="s">
        <v>9</v>
      </c>
    </row>
    <row r="7" spans="1:6" x14ac:dyDescent="0.2">
      <c r="B7" s="1" t="s">
        <v>20</v>
      </c>
    </row>
    <row r="8" spans="1:6" x14ac:dyDescent="0.2">
      <c r="B8" s="45" t="s">
        <v>21</v>
      </c>
    </row>
    <row r="9" spans="1:6" x14ac:dyDescent="0.2">
      <c r="A9" s="42"/>
    </row>
    <row r="12" spans="1:6" x14ac:dyDescent="0.2">
      <c r="C12" s="1" t="s">
        <v>150</v>
      </c>
    </row>
    <row r="16" spans="1:6" x14ac:dyDescent="0.2">
      <c r="C16" s="70" t="s">
        <v>22</v>
      </c>
    </row>
    <row r="17" spans="3:3" x14ac:dyDescent="0.2">
      <c r="C17" s="69" t="s">
        <v>23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B6191-BD3E-420E-A904-CF170326462A}">
  <dimension ref="A1:M170"/>
  <sheetViews>
    <sheetView showGridLines="0" zoomScaleNormal="100" workbookViewId="0"/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5.33203125" style="1" customWidth="1"/>
    <col min="5" max="5" width="19.83203125" style="1" customWidth="1"/>
    <col min="6" max="6" width="16.83203125" style="1" customWidth="1"/>
    <col min="7" max="7" width="17.6640625" style="1" customWidth="1"/>
    <col min="8" max="8" width="15.1640625" style="1" bestFit="1" customWidth="1"/>
    <col min="9" max="9" width="18" style="1" bestFit="1" customWidth="1"/>
    <col min="10" max="10" width="12" style="1"/>
    <col min="11" max="11" width="13.6640625" style="1" bestFit="1" customWidth="1"/>
    <col min="12" max="12" width="15" style="1" bestFit="1" customWidth="1"/>
    <col min="13" max="13" width="13.33203125" style="1" bestFit="1" customWidth="1"/>
    <col min="14" max="16384" width="12" style="1"/>
  </cols>
  <sheetData>
    <row r="1" spans="1:12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12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Anual</v>
      </c>
    </row>
    <row r="3" spans="1:12" x14ac:dyDescent="0.2">
      <c r="B3" s="76" t="str">
        <f>'Notas de Disciplina Financiera'!A3</f>
        <v>Correspondiente del 01 de Enero al 31 de Diciembre de 2024</v>
      </c>
      <c r="C3" s="76"/>
      <c r="D3" s="76"/>
      <c r="E3" s="40" t="s">
        <v>3</v>
      </c>
      <c r="F3" s="41" t="str">
        <f>'Notas de Disciplina Financiera'!D3</f>
        <v>Cuenta Pública</v>
      </c>
    </row>
    <row r="5" spans="1:12" x14ac:dyDescent="0.2">
      <c r="B5" s="43" t="s">
        <v>24</v>
      </c>
    </row>
    <row r="6" spans="1:12" x14ac:dyDescent="0.2">
      <c r="B6" s="82" t="str">
        <f>B1</f>
        <v>Universidad de Guanajuato</v>
      </c>
      <c r="C6" s="82"/>
      <c r="D6" s="82"/>
      <c r="E6" s="82"/>
      <c r="F6" s="82"/>
      <c r="G6" s="82"/>
      <c r="H6" s="82"/>
      <c r="I6" s="82"/>
    </row>
    <row r="7" spans="1:12" x14ac:dyDescent="0.2">
      <c r="B7" s="77" t="s">
        <v>25</v>
      </c>
      <c r="C7" s="77"/>
      <c r="D7" s="77"/>
      <c r="E7" s="77"/>
      <c r="F7" s="77"/>
      <c r="G7" s="77"/>
      <c r="H7" s="77"/>
      <c r="I7" s="77"/>
    </row>
    <row r="8" spans="1:12" x14ac:dyDescent="0.2">
      <c r="B8" s="77" t="s">
        <v>26</v>
      </c>
      <c r="C8" s="77"/>
      <c r="D8" s="77"/>
      <c r="E8" s="77"/>
      <c r="F8" s="77"/>
      <c r="G8" s="77"/>
      <c r="H8" s="77"/>
      <c r="I8" s="77"/>
    </row>
    <row r="9" spans="1:12" x14ac:dyDescent="0.2">
      <c r="B9" s="77" t="str">
        <f>B3</f>
        <v>Correspondiente del 01 de Enero al 31 de Diciembre de 2024</v>
      </c>
      <c r="C9" s="77"/>
      <c r="D9" s="77"/>
      <c r="E9" s="77"/>
      <c r="F9" s="77"/>
      <c r="G9" s="77"/>
      <c r="H9" s="77"/>
      <c r="I9" s="77"/>
    </row>
    <row r="10" spans="1:12" x14ac:dyDescent="0.2">
      <c r="B10" s="78" t="s">
        <v>27</v>
      </c>
      <c r="C10" s="78"/>
      <c r="D10" s="78"/>
      <c r="E10" s="78"/>
      <c r="F10" s="78"/>
      <c r="G10" s="78"/>
      <c r="H10" s="78"/>
      <c r="I10" s="78"/>
    </row>
    <row r="11" spans="1:12" x14ac:dyDescent="0.2">
      <c r="B11" s="9"/>
      <c r="C11" s="9"/>
      <c r="D11" s="79" t="s">
        <v>28</v>
      </c>
      <c r="E11" s="80"/>
      <c r="F11" s="80"/>
      <c r="G11" s="80"/>
      <c r="H11" s="81"/>
      <c r="I11" s="9"/>
    </row>
    <row r="12" spans="1:12" ht="56.25" customHeight="1" x14ac:dyDescent="0.2">
      <c r="B12" s="8" t="s">
        <v>29</v>
      </c>
      <c r="C12" s="8" t="s">
        <v>30</v>
      </c>
      <c r="D12" s="2" t="s">
        <v>31</v>
      </c>
      <c r="E12" s="2" t="s">
        <v>32</v>
      </c>
      <c r="F12" s="2" t="s">
        <v>33</v>
      </c>
      <c r="G12" s="2" t="s">
        <v>34</v>
      </c>
      <c r="H12" s="2" t="s">
        <v>35</v>
      </c>
      <c r="I12" s="8" t="s">
        <v>36</v>
      </c>
    </row>
    <row r="13" spans="1:12" x14ac:dyDescent="0.2">
      <c r="A13" s="42"/>
      <c r="B13" s="13" t="s">
        <v>37</v>
      </c>
      <c r="C13" s="3">
        <f t="shared" ref="C13:I13" si="0">C14+C22+C32+C42+C52+C62+C66+C74+C78</f>
        <v>1813302329.9999998</v>
      </c>
      <c r="D13" s="3">
        <f t="shared" si="0"/>
        <v>408618829.07999992</v>
      </c>
      <c r="E13" s="3">
        <f t="shared" si="0"/>
        <v>73956741.74000001</v>
      </c>
      <c r="F13" s="3">
        <f t="shared" si="0"/>
        <v>1828364866.5400002</v>
      </c>
      <c r="G13" s="3">
        <f t="shared" si="0"/>
        <v>1828364866.4099996</v>
      </c>
      <c r="H13" s="3">
        <f t="shared" si="0"/>
        <v>334662087.47000051</v>
      </c>
      <c r="I13" s="3">
        <f t="shared" si="0"/>
        <v>2147964417.4700007</v>
      </c>
    </row>
    <row r="14" spans="1:12" x14ac:dyDescent="0.2">
      <c r="B14" s="17" t="s">
        <v>38</v>
      </c>
      <c r="C14" s="3">
        <f t="shared" ref="C14:I14" si="1">C15+C16+C17+C18+C19+C20+C21</f>
        <v>1365778799.4699998</v>
      </c>
      <c r="D14" s="3">
        <f t="shared" si="1"/>
        <v>105621667.50999999</v>
      </c>
      <c r="E14" s="3">
        <f t="shared" si="1"/>
        <v>40549428.210000001</v>
      </c>
      <c r="F14" s="3">
        <f t="shared" si="1"/>
        <v>1035468646.0400001</v>
      </c>
      <c r="G14" s="3">
        <f t="shared" si="1"/>
        <v>1106603275.9899995</v>
      </c>
      <c r="H14" s="3">
        <f t="shared" si="1"/>
        <v>-6062390.6499995887</v>
      </c>
      <c r="I14" s="3">
        <f t="shared" si="1"/>
        <v>1359716408.8200006</v>
      </c>
      <c r="K14" s="71"/>
      <c r="L14" s="72"/>
    </row>
    <row r="15" spans="1:12" x14ac:dyDescent="0.2">
      <c r="B15" s="16" t="s">
        <v>39</v>
      </c>
      <c r="C15" s="4">
        <v>219760397.16</v>
      </c>
      <c r="D15" s="4">
        <v>0</v>
      </c>
      <c r="E15" s="4">
        <v>0</v>
      </c>
      <c r="F15" s="4">
        <v>105235263.29000001</v>
      </c>
      <c r="G15" s="4">
        <v>101158684.90999998</v>
      </c>
      <c r="H15" s="4">
        <f t="shared" ref="H15:H21" si="2">D15-E15+F15-G15</f>
        <v>4076578.380000025</v>
      </c>
      <c r="I15" s="4">
        <f t="shared" ref="I15:I21" si="3">C15+H15</f>
        <v>223836975.54000002</v>
      </c>
      <c r="K15" s="71"/>
      <c r="L15" s="71"/>
    </row>
    <row r="16" spans="1:12" x14ac:dyDescent="0.2">
      <c r="B16" s="16" t="s">
        <v>40</v>
      </c>
      <c r="C16" s="4">
        <v>336160312.64999998</v>
      </c>
      <c r="D16" s="4">
        <v>37218855.29999999</v>
      </c>
      <c r="E16" s="4">
        <v>4447446.08</v>
      </c>
      <c r="F16" s="4">
        <v>404452115.94</v>
      </c>
      <c r="G16" s="4">
        <v>404790259.26000011</v>
      </c>
      <c r="H16" s="4">
        <f t="shared" si="2"/>
        <v>32433265.899999857</v>
      </c>
      <c r="I16" s="4">
        <f t="shared" si="3"/>
        <v>368593578.54999983</v>
      </c>
    </row>
    <row r="17" spans="2:13" x14ac:dyDescent="0.2">
      <c r="B17" s="16" t="s">
        <v>41</v>
      </c>
      <c r="C17" s="4">
        <v>121640843.75</v>
      </c>
      <c r="D17" s="4">
        <v>106000</v>
      </c>
      <c r="E17" s="4">
        <v>0</v>
      </c>
      <c r="F17" s="4">
        <v>58120966.840000004</v>
      </c>
      <c r="G17" s="4">
        <v>73883643.949999958</v>
      </c>
      <c r="H17" s="4">
        <f t="shared" si="2"/>
        <v>-15656677.109999955</v>
      </c>
      <c r="I17" s="4">
        <f t="shared" si="3"/>
        <v>105984166.64000005</v>
      </c>
    </row>
    <row r="18" spans="2:13" x14ac:dyDescent="0.2">
      <c r="B18" s="16" t="s">
        <v>42</v>
      </c>
      <c r="C18" s="4">
        <v>190408138.47999999</v>
      </c>
      <c r="D18" s="4">
        <v>0</v>
      </c>
      <c r="E18" s="4">
        <v>0</v>
      </c>
      <c r="F18" s="4">
        <v>197352416.62999997</v>
      </c>
      <c r="G18" s="4">
        <v>182315044.50999963</v>
      </c>
      <c r="H18" s="4">
        <f t="shared" si="2"/>
        <v>15037372.120000333</v>
      </c>
      <c r="I18" s="4">
        <f t="shared" si="3"/>
        <v>205445510.60000032</v>
      </c>
    </row>
    <row r="19" spans="2:13" x14ac:dyDescent="0.2">
      <c r="B19" s="16" t="s">
        <v>43</v>
      </c>
      <c r="C19" s="4">
        <v>305650227.83999997</v>
      </c>
      <c r="D19" s="4">
        <v>7296290.1899999995</v>
      </c>
      <c r="E19" s="4">
        <v>3264550.18</v>
      </c>
      <c r="F19" s="4">
        <v>122797688.68000002</v>
      </c>
      <c r="G19" s="4">
        <v>183289308.92999986</v>
      </c>
      <c r="H19" s="4">
        <f t="shared" si="2"/>
        <v>-56459880.239999831</v>
      </c>
      <c r="I19" s="4">
        <f t="shared" si="3"/>
        <v>249190347.60000014</v>
      </c>
      <c r="K19" s="71"/>
      <c r="L19" s="71"/>
      <c r="M19" s="71"/>
    </row>
    <row r="20" spans="2:13" x14ac:dyDescent="0.2">
      <c r="B20" s="16" t="s">
        <v>44</v>
      </c>
      <c r="C20" s="4">
        <v>49831516.600000001</v>
      </c>
      <c r="D20" s="4">
        <v>61000522.020000003</v>
      </c>
      <c r="E20" s="4">
        <v>32837431.949999999</v>
      </c>
      <c r="F20" s="4">
        <v>3283769.7299999967</v>
      </c>
      <c r="G20" s="4">
        <v>81278376.399999991</v>
      </c>
      <c r="H20" s="4">
        <f t="shared" si="2"/>
        <v>-49831516.599999994</v>
      </c>
      <c r="I20" s="4">
        <f t="shared" si="3"/>
        <v>0</v>
      </c>
    </row>
    <row r="21" spans="2:13" x14ac:dyDescent="0.2">
      <c r="B21" s="16" t="s">
        <v>45</v>
      </c>
      <c r="C21" s="4">
        <v>142327362.99000001</v>
      </c>
      <c r="D21" s="4">
        <v>0</v>
      </c>
      <c r="E21" s="4">
        <v>0</v>
      </c>
      <c r="F21" s="4">
        <v>144226424.92999998</v>
      </c>
      <c r="G21" s="4">
        <v>79887958.030000001</v>
      </c>
      <c r="H21" s="4">
        <f t="shared" si="2"/>
        <v>64338466.899999976</v>
      </c>
      <c r="I21" s="4">
        <f t="shared" si="3"/>
        <v>206665829.88999999</v>
      </c>
    </row>
    <row r="22" spans="2:13" x14ac:dyDescent="0.2">
      <c r="B22" s="17" t="s">
        <v>46</v>
      </c>
      <c r="C22" s="3">
        <f t="shared" ref="C22:I22" si="4">C23+C24+C25+C26+C27+C28+C29+C30+C31</f>
        <v>66610714.229999997</v>
      </c>
      <c r="D22" s="3">
        <f t="shared" si="4"/>
        <v>88230406.579999998</v>
      </c>
      <c r="E22" s="3">
        <f t="shared" si="4"/>
        <v>12792789.67</v>
      </c>
      <c r="F22" s="3">
        <f t="shared" si="4"/>
        <v>206547842.60999998</v>
      </c>
      <c r="G22" s="3">
        <f t="shared" si="4"/>
        <v>161475467.66999999</v>
      </c>
      <c r="H22" s="3">
        <f t="shared" si="4"/>
        <v>120509991.84999996</v>
      </c>
      <c r="I22" s="3">
        <f t="shared" si="4"/>
        <v>187120706.07999992</v>
      </c>
    </row>
    <row r="23" spans="2:13" x14ac:dyDescent="0.2">
      <c r="B23" s="16" t="s">
        <v>47</v>
      </c>
      <c r="C23" s="4">
        <v>29660338.48</v>
      </c>
      <c r="D23" s="4">
        <v>85795026.36999999</v>
      </c>
      <c r="E23" s="4">
        <v>12279785.619999999</v>
      </c>
      <c r="F23" s="4">
        <v>151683629.46999997</v>
      </c>
      <c r="G23" s="4">
        <v>118848334.03999999</v>
      </c>
      <c r="H23" s="4">
        <f t="shared" ref="H23:H31" si="5">D23-E23+F23-G23</f>
        <v>106350536.17999998</v>
      </c>
      <c r="I23" s="4">
        <f t="shared" ref="I23:I31" si="6">C23+H23</f>
        <v>136010874.65999997</v>
      </c>
    </row>
    <row r="24" spans="2:13" x14ac:dyDescent="0.2">
      <c r="B24" s="16" t="s">
        <v>48</v>
      </c>
      <c r="C24" s="4">
        <v>6887330.3499999996</v>
      </c>
      <c r="D24" s="4">
        <v>70000</v>
      </c>
      <c r="E24" s="4">
        <v>1408</v>
      </c>
      <c r="F24" s="4">
        <v>8228027.209999999</v>
      </c>
      <c r="G24" s="4">
        <v>6849149.1700000009</v>
      </c>
      <c r="H24" s="4">
        <f t="shared" si="5"/>
        <v>1447470.0399999982</v>
      </c>
      <c r="I24" s="4">
        <f t="shared" si="6"/>
        <v>8334800.3899999978</v>
      </c>
    </row>
    <row r="25" spans="2:13" x14ac:dyDescent="0.2">
      <c r="B25" s="16" t="s">
        <v>49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0</v>
      </c>
    </row>
    <row r="26" spans="2:13" x14ac:dyDescent="0.2">
      <c r="B26" s="16" t="s">
        <v>50</v>
      </c>
      <c r="C26" s="4">
        <v>4016244.12</v>
      </c>
      <c r="D26" s="4">
        <v>408613.39999999997</v>
      </c>
      <c r="E26" s="4">
        <v>9690.98</v>
      </c>
      <c r="F26" s="4">
        <v>9556925.9699999969</v>
      </c>
      <c r="G26" s="4">
        <v>8024162.0300000003</v>
      </c>
      <c r="H26" s="4">
        <f t="shared" si="5"/>
        <v>1931686.3599999966</v>
      </c>
      <c r="I26" s="4">
        <f t="shared" si="6"/>
        <v>5947930.4799999967</v>
      </c>
    </row>
    <row r="27" spans="2:13" x14ac:dyDescent="0.2">
      <c r="B27" s="16" t="s">
        <v>51</v>
      </c>
      <c r="C27" s="4">
        <v>6855401.0099999998</v>
      </c>
      <c r="D27" s="4">
        <v>1408766.8099999998</v>
      </c>
      <c r="E27" s="4">
        <v>501905.07</v>
      </c>
      <c r="F27" s="4">
        <v>14074182.469999997</v>
      </c>
      <c r="G27" s="4">
        <v>9721412.2899999972</v>
      </c>
      <c r="H27" s="4">
        <f t="shared" si="5"/>
        <v>5259631.92</v>
      </c>
      <c r="I27" s="4">
        <f t="shared" si="6"/>
        <v>12115032.93</v>
      </c>
    </row>
    <row r="28" spans="2:13" x14ac:dyDescent="0.2">
      <c r="B28" s="16" t="s">
        <v>52</v>
      </c>
      <c r="C28" s="4">
        <v>9658476.1300000008</v>
      </c>
      <c r="D28" s="4">
        <v>77000</v>
      </c>
      <c r="E28" s="4">
        <v>0</v>
      </c>
      <c r="F28" s="4">
        <v>9272643.0499999989</v>
      </c>
      <c r="G28" s="4">
        <v>8755844.4199999999</v>
      </c>
      <c r="H28" s="4">
        <f t="shared" si="5"/>
        <v>593798.62999999896</v>
      </c>
      <c r="I28" s="4">
        <f t="shared" si="6"/>
        <v>10252274.76</v>
      </c>
    </row>
    <row r="29" spans="2:13" x14ac:dyDescent="0.2">
      <c r="B29" s="16" t="s">
        <v>53</v>
      </c>
      <c r="C29" s="4">
        <v>6190836.4000000004</v>
      </c>
      <c r="D29" s="4">
        <v>428000</v>
      </c>
      <c r="E29" s="4">
        <v>0</v>
      </c>
      <c r="F29" s="4">
        <v>6497966.9000000004</v>
      </c>
      <c r="G29" s="4">
        <v>4630705.8900000006</v>
      </c>
      <c r="H29" s="4">
        <f t="shared" si="5"/>
        <v>2295261.0099999998</v>
      </c>
      <c r="I29" s="4">
        <f t="shared" si="6"/>
        <v>8486097.4100000001</v>
      </c>
    </row>
    <row r="30" spans="2:13" x14ac:dyDescent="0.2">
      <c r="B30" s="16" t="s">
        <v>54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13" x14ac:dyDescent="0.2">
      <c r="B31" s="16" t="s">
        <v>55</v>
      </c>
      <c r="C31" s="4">
        <v>3342087.74</v>
      </c>
      <c r="D31" s="4">
        <v>43000</v>
      </c>
      <c r="E31" s="4">
        <v>0</v>
      </c>
      <c r="F31" s="4">
        <v>7234467.5399999991</v>
      </c>
      <c r="G31" s="4">
        <v>4645859.8299999991</v>
      </c>
      <c r="H31" s="4">
        <f t="shared" si="5"/>
        <v>2631607.71</v>
      </c>
      <c r="I31" s="4">
        <f t="shared" si="6"/>
        <v>5973695.4500000002</v>
      </c>
    </row>
    <row r="32" spans="2:13" x14ac:dyDescent="0.2">
      <c r="B32" s="17" t="s">
        <v>56</v>
      </c>
      <c r="C32" s="3">
        <f t="shared" ref="C32:I32" si="7">C33+C34+C35+C36+C37+C38+C39+C40+C41</f>
        <v>224572473.33999997</v>
      </c>
      <c r="D32" s="3">
        <f t="shared" si="7"/>
        <v>53403927.68</v>
      </c>
      <c r="E32" s="3">
        <f t="shared" si="7"/>
        <v>1030780.08</v>
      </c>
      <c r="F32" s="3">
        <f t="shared" si="7"/>
        <v>304656074.29000002</v>
      </c>
      <c r="G32" s="3">
        <f t="shared" si="7"/>
        <v>293791587.26999992</v>
      </c>
      <c r="H32" s="3">
        <f t="shared" si="7"/>
        <v>63237634.620000049</v>
      </c>
      <c r="I32" s="3">
        <f t="shared" si="7"/>
        <v>287810107.96000004</v>
      </c>
    </row>
    <row r="33" spans="2:9" x14ac:dyDescent="0.2">
      <c r="B33" s="16" t="s">
        <v>57</v>
      </c>
      <c r="C33" s="4">
        <v>20664090.420000002</v>
      </c>
      <c r="D33" s="4">
        <v>2300000</v>
      </c>
      <c r="E33" s="4">
        <v>353004.47</v>
      </c>
      <c r="F33" s="4">
        <v>7209548.6500000004</v>
      </c>
      <c r="G33" s="4">
        <v>12436266.580000002</v>
      </c>
      <c r="H33" s="4">
        <f t="shared" ref="H33:H41" si="8">D33-E33+F33-G33</f>
        <v>-3279722.4000000022</v>
      </c>
      <c r="I33" s="4">
        <f t="shared" ref="I33:I41" si="9">C33+H33</f>
        <v>17384368.02</v>
      </c>
    </row>
    <row r="34" spans="2:9" x14ac:dyDescent="0.2">
      <c r="B34" s="16" t="s">
        <v>58</v>
      </c>
      <c r="C34" s="4">
        <v>37999746.509999998</v>
      </c>
      <c r="D34" s="4">
        <v>1508239.77</v>
      </c>
      <c r="E34" s="4">
        <v>0</v>
      </c>
      <c r="F34" s="4">
        <v>29636346.890000001</v>
      </c>
      <c r="G34" s="4">
        <v>43193809.380000003</v>
      </c>
      <c r="H34" s="4">
        <f t="shared" si="8"/>
        <v>-12049222.720000003</v>
      </c>
      <c r="I34" s="4">
        <f t="shared" si="9"/>
        <v>25950523.789999995</v>
      </c>
    </row>
    <row r="35" spans="2:9" x14ac:dyDescent="0.2">
      <c r="B35" s="16" t="s">
        <v>59</v>
      </c>
      <c r="C35" s="4">
        <v>38062842.759999998</v>
      </c>
      <c r="D35" s="4">
        <v>17359222.720000003</v>
      </c>
      <c r="E35" s="4">
        <v>85000.01</v>
      </c>
      <c r="F35" s="4">
        <v>55374136.49000001</v>
      </c>
      <c r="G35" s="4">
        <v>38644019.219999999</v>
      </c>
      <c r="H35" s="4">
        <f t="shared" si="8"/>
        <v>34004339.980000019</v>
      </c>
      <c r="I35" s="4">
        <f t="shared" si="9"/>
        <v>72067182.74000001</v>
      </c>
    </row>
    <row r="36" spans="2:9" x14ac:dyDescent="0.2">
      <c r="B36" s="16" t="s">
        <v>60</v>
      </c>
      <c r="C36" s="4">
        <v>6434118.8700000001</v>
      </c>
      <c r="D36" s="4">
        <v>66857.5</v>
      </c>
      <c r="E36" s="4">
        <v>0</v>
      </c>
      <c r="F36" s="4">
        <v>9823965.2900000028</v>
      </c>
      <c r="G36" s="4">
        <v>8060726.2999999989</v>
      </c>
      <c r="H36" s="4">
        <f t="shared" si="8"/>
        <v>1830096.4900000039</v>
      </c>
      <c r="I36" s="4">
        <f t="shared" si="9"/>
        <v>8264215.3600000041</v>
      </c>
    </row>
    <row r="37" spans="2:9" x14ac:dyDescent="0.2">
      <c r="B37" s="16" t="s">
        <v>61</v>
      </c>
      <c r="C37" s="4">
        <v>42861210.259999998</v>
      </c>
      <c r="D37" s="4">
        <v>26314159.439999998</v>
      </c>
      <c r="E37" s="4">
        <v>475000</v>
      </c>
      <c r="F37" s="4">
        <v>104206741.17999998</v>
      </c>
      <c r="G37" s="4">
        <v>94649072.889999956</v>
      </c>
      <c r="H37" s="4">
        <f t="shared" si="8"/>
        <v>35396827.730000019</v>
      </c>
      <c r="I37" s="4">
        <f t="shared" si="9"/>
        <v>78258037.99000001</v>
      </c>
    </row>
    <row r="38" spans="2:9" x14ac:dyDescent="0.2">
      <c r="B38" s="16" t="s">
        <v>62</v>
      </c>
      <c r="C38" s="4">
        <v>9901885.2200000007</v>
      </c>
      <c r="D38" s="4">
        <v>378922.39</v>
      </c>
      <c r="E38" s="4">
        <v>36153</v>
      </c>
      <c r="F38" s="4">
        <v>15746639.26</v>
      </c>
      <c r="G38" s="4">
        <v>15155255.85</v>
      </c>
      <c r="H38" s="4">
        <f t="shared" si="8"/>
        <v>934152.80000000075</v>
      </c>
      <c r="I38" s="4">
        <f t="shared" si="9"/>
        <v>10836038.020000001</v>
      </c>
    </row>
    <row r="39" spans="2:9" x14ac:dyDescent="0.2">
      <c r="B39" s="16" t="s">
        <v>63</v>
      </c>
      <c r="C39" s="4">
        <v>13641088.82</v>
      </c>
      <c r="D39" s="4">
        <v>1309299.9300000002</v>
      </c>
      <c r="E39" s="4">
        <v>31622.6</v>
      </c>
      <c r="F39" s="4">
        <v>17969941.830000002</v>
      </c>
      <c r="G39" s="4">
        <v>15378240.129999999</v>
      </c>
      <c r="H39" s="4">
        <f t="shared" si="8"/>
        <v>3869379.0300000049</v>
      </c>
      <c r="I39" s="4">
        <f t="shared" si="9"/>
        <v>17510467.850000005</v>
      </c>
    </row>
    <row r="40" spans="2:9" x14ac:dyDescent="0.2">
      <c r="B40" s="16" t="s">
        <v>64</v>
      </c>
      <c r="C40" s="4">
        <v>25156472.82</v>
      </c>
      <c r="D40" s="4">
        <v>4071603.55</v>
      </c>
      <c r="E40" s="4">
        <v>50000</v>
      </c>
      <c r="F40" s="4">
        <v>32388013.400000002</v>
      </c>
      <c r="G40" s="4">
        <v>24516509.069999993</v>
      </c>
      <c r="H40" s="4">
        <f t="shared" si="8"/>
        <v>11893107.88000001</v>
      </c>
      <c r="I40" s="4">
        <f t="shared" si="9"/>
        <v>37049580.70000001</v>
      </c>
    </row>
    <row r="41" spans="2:9" x14ac:dyDescent="0.2">
      <c r="B41" s="16" t="s">
        <v>65</v>
      </c>
      <c r="C41" s="4">
        <v>29851017.66</v>
      </c>
      <c r="D41" s="4">
        <v>95622.38</v>
      </c>
      <c r="E41" s="4">
        <v>0</v>
      </c>
      <c r="F41" s="4">
        <v>32300741.299999997</v>
      </c>
      <c r="G41" s="4">
        <v>41757687.849999994</v>
      </c>
      <c r="H41" s="4">
        <f t="shared" si="8"/>
        <v>-9361324.1699999981</v>
      </c>
      <c r="I41" s="4">
        <f t="shared" si="9"/>
        <v>20489693.490000002</v>
      </c>
    </row>
    <row r="42" spans="2:9" x14ac:dyDescent="0.2">
      <c r="B42" s="17" t="s">
        <v>66</v>
      </c>
      <c r="C42" s="3">
        <f t="shared" ref="C42:I42" si="10">C43+C44+C45+C46+C47+C48+C49+C50+C51</f>
        <v>77644883.920000002</v>
      </c>
      <c r="D42" s="3">
        <f t="shared" si="10"/>
        <v>50700857.439999998</v>
      </c>
      <c r="E42" s="3">
        <f t="shared" si="10"/>
        <v>100000</v>
      </c>
      <c r="F42" s="3">
        <f t="shared" si="10"/>
        <v>111862755.81</v>
      </c>
      <c r="G42" s="3">
        <f t="shared" si="10"/>
        <v>103332490.53999998</v>
      </c>
      <c r="H42" s="3">
        <f t="shared" si="10"/>
        <v>59131122.710000023</v>
      </c>
      <c r="I42" s="3">
        <f t="shared" si="10"/>
        <v>136776006.63000003</v>
      </c>
    </row>
    <row r="43" spans="2:9" x14ac:dyDescent="0.2">
      <c r="B43" s="16" t="s">
        <v>67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D43-E43+F43-G43</f>
        <v>0</v>
      </c>
      <c r="I43" s="4">
        <f t="shared" ref="I43:I51" si="12">C43+H43</f>
        <v>0</v>
      </c>
    </row>
    <row r="44" spans="2:9" x14ac:dyDescent="0.2">
      <c r="B44" s="16" t="s">
        <v>68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69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70</v>
      </c>
      <c r="C46" s="4">
        <v>77644883.920000002</v>
      </c>
      <c r="D46" s="4">
        <v>50670857.439999998</v>
      </c>
      <c r="E46" s="4">
        <v>100000</v>
      </c>
      <c r="F46" s="4">
        <v>111862755.81</v>
      </c>
      <c r="G46" s="4">
        <v>103302490.53999998</v>
      </c>
      <c r="H46" s="4">
        <f t="shared" si="11"/>
        <v>59131122.710000023</v>
      </c>
      <c r="I46" s="4">
        <f t="shared" si="12"/>
        <v>136776006.63000003</v>
      </c>
    </row>
    <row r="47" spans="2:9" x14ac:dyDescent="0.2">
      <c r="B47" s="16" t="s">
        <v>71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73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74</v>
      </c>
      <c r="C50" s="4">
        <v>0</v>
      </c>
      <c r="D50" s="4">
        <v>30000</v>
      </c>
      <c r="E50" s="4">
        <v>0</v>
      </c>
      <c r="F50" s="4">
        <v>0</v>
      </c>
      <c r="G50" s="4">
        <v>30000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75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76</v>
      </c>
      <c r="C52" s="3">
        <f t="shared" ref="C52:I52" si="13">C53+C54+C55+C56+C57+C58+C59+C60+C61</f>
        <v>70399740.010000005</v>
      </c>
      <c r="D52" s="3">
        <f t="shared" si="13"/>
        <v>34492185.469999991</v>
      </c>
      <c r="E52" s="3">
        <f t="shared" si="13"/>
        <v>4050335.6300000004</v>
      </c>
      <c r="F52" s="3">
        <f t="shared" si="13"/>
        <v>79830893.169999972</v>
      </c>
      <c r="G52" s="3">
        <f t="shared" si="13"/>
        <v>78805881.789999992</v>
      </c>
      <c r="H52" s="3">
        <f t="shared" si="13"/>
        <v>31466861.219999988</v>
      </c>
      <c r="I52" s="3">
        <f t="shared" si="13"/>
        <v>101866601.23</v>
      </c>
    </row>
    <row r="53" spans="2:9" x14ac:dyDescent="0.2">
      <c r="B53" s="16" t="s">
        <v>77</v>
      </c>
      <c r="C53" s="4">
        <v>50065849.770000003</v>
      </c>
      <c r="D53" s="4">
        <v>21303741.689999998</v>
      </c>
      <c r="E53" s="4">
        <v>2026907.59</v>
      </c>
      <c r="F53" s="4">
        <v>59177768.769999981</v>
      </c>
      <c r="G53" s="4">
        <v>51286172.129999995</v>
      </c>
      <c r="H53" s="4">
        <f t="shared" ref="H53:H61" si="14">D53-E53+F53-G53</f>
        <v>27168430.73999998</v>
      </c>
      <c r="I53" s="4">
        <f t="shared" ref="I53:I61" si="15">C53+H53</f>
        <v>77234280.50999999</v>
      </c>
    </row>
    <row r="54" spans="2:9" x14ac:dyDescent="0.2">
      <c r="B54" s="16" t="s">
        <v>78</v>
      </c>
      <c r="C54" s="4">
        <v>7375617.0700000003</v>
      </c>
      <c r="D54" s="4">
        <v>119066.15</v>
      </c>
      <c r="E54" s="4">
        <v>51326.15</v>
      </c>
      <c r="F54" s="4">
        <v>4022727.79</v>
      </c>
      <c r="G54" s="4">
        <v>5124465.0599999996</v>
      </c>
      <c r="H54" s="4">
        <f t="shared" si="14"/>
        <v>-1033997.2699999996</v>
      </c>
      <c r="I54" s="4">
        <f t="shared" si="15"/>
        <v>6341619.8000000007</v>
      </c>
    </row>
    <row r="55" spans="2:9" x14ac:dyDescent="0.2">
      <c r="B55" s="16" t="s">
        <v>79</v>
      </c>
      <c r="C55" s="4">
        <v>7254584.3799999999</v>
      </c>
      <c r="D55" s="4">
        <v>9280849.3299999982</v>
      </c>
      <c r="E55" s="4">
        <v>1956068.5</v>
      </c>
      <c r="F55" s="4">
        <v>9194333.2700000033</v>
      </c>
      <c r="G55" s="4">
        <v>13174464.349999998</v>
      </c>
      <c r="H55" s="4">
        <f t="shared" si="14"/>
        <v>3344649.7500000037</v>
      </c>
      <c r="I55" s="4">
        <f t="shared" si="15"/>
        <v>10599234.130000003</v>
      </c>
    </row>
    <row r="56" spans="2:9" x14ac:dyDescent="0.2">
      <c r="B56" s="16" t="s">
        <v>80</v>
      </c>
      <c r="C56" s="4">
        <v>0</v>
      </c>
      <c r="D56" s="4">
        <v>0</v>
      </c>
      <c r="E56" s="4">
        <v>0</v>
      </c>
      <c r="F56" s="4">
        <v>500000</v>
      </c>
      <c r="G56" s="4">
        <v>139700</v>
      </c>
      <c r="H56" s="4">
        <f t="shared" si="14"/>
        <v>360300</v>
      </c>
      <c r="I56" s="4">
        <f t="shared" si="15"/>
        <v>360300</v>
      </c>
    </row>
    <row r="57" spans="2:9" x14ac:dyDescent="0.2">
      <c r="B57" s="16" t="s">
        <v>81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82</v>
      </c>
      <c r="C58" s="4">
        <v>5521568.0099999998</v>
      </c>
      <c r="D58" s="4">
        <v>3639775.8200000003</v>
      </c>
      <c r="E58" s="4">
        <v>16033.39</v>
      </c>
      <c r="F58" s="4">
        <v>5447169.1300000008</v>
      </c>
      <c r="G58" s="4">
        <v>8223074.0699999994</v>
      </c>
      <c r="H58" s="4">
        <f t="shared" si="14"/>
        <v>847837.49000000115</v>
      </c>
      <c r="I58" s="4">
        <f t="shared" si="15"/>
        <v>6369405.5000000009</v>
      </c>
    </row>
    <row r="59" spans="2:9" x14ac:dyDescent="0.2">
      <c r="B59" s="16" t="s">
        <v>83</v>
      </c>
      <c r="C59" s="4">
        <v>0</v>
      </c>
      <c r="D59" s="4">
        <v>0</v>
      </c>
      <c r="E59" s="4">
        <v>0</v>
      </c>
      <c r="F59" s="4">
        <v>40000</v>
      </c>
      <c r="G59" s="4">
        <v>40000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84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85</v>
      </c>
      <c r="C61" s="4">
        <v>182120.78</v>
      </c>
      <c r="D61" s="4">
        <v>148752.47999999998</v>
      </c>
      <c r="E61" s="4">
        <v>0</v>
      </c>
      <c r="F61" s="4">
        <v>1448894.2100000002</v>
      </c>
      <c r="G61" s="4">
        <v>818006.18</v>
      </c>
      <c r="H61" s="4">
        <f t="shared" si="14"/>
        <v>779640.51000000013</v>
      </c>
      <c r="I61" s="4">
        <f t="shared" si="15"/>
        <v>961761.29000000015</v>
      </c>
    </row>
    <row r="62" spans="2:9" x14ac:dyDescent="0.2">
      <c r="B62" s="17" t="s">
        <v>86</v>
      </c>
      <c r="C62" s="3">
        <f t="shared" ref="C62:I62" si="16">C63+C64+C65</f>
        <v>8295719.0300000003</v>
      </c>
      <c r="D62" s="3">
        <f t="shared" si="16"/>
        <v>76169784.400000006</v>
      </c>
      <c r="E62" s="3">
        <f t="shared" si="16"/>
        <v>15433408.15</v>
      </c>
      <c r="F62" s="3">
        <f t="shared" si="16"/>
        <v>89955587.620000035</v>
      </c>
      <c r="G62" s="3">
        <f t="shared" si="16"/>
        <v>84313096.149999991</v>
      </c>
      <c r="H62" s="3">
        <f t="shared" si="16"/>
        <v>66378867.720000044</v>
      </c>
      <c r="I62" s="3">
        <f t="shared" si="16"/>
        <v>74674586.750000045</v>
      </c>
    </row>
    <row r="63" spans="2:9" x14ac:dyDescent="0.2">
      <c r="B63" s="16" t="s">
        <v>87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>D63-E63+F63-G63</f>
        <v>0</v>
      </c>
      <c r="I63" s="4">
        <f>C63+H63</f>
        <v>0</v>
      </c>
    </row>
    <row r="64" spans="2:9" x14ac:dyDescent="0.2">
      <c r="B64" s="16" t="s">
        <v>88</v>
      </c>
      <c r="C64" s="4">
        <v>8295719.0300000003</v>
      </c>
      <c r="D64" s="4">
        <v>76169784.400000006</v>
      </c>
      <c r="E64" s="4">
        <v>15433408.15</v>
      </c>
      <c r="F64" s="4">
        <v>89955587.620000035</v>
      </c>
      <c r="G64" s="4">
        <v>84313096.149999991</v>
      </c>
      <c r="H64" s="4">
        <f>D64-E64+F64-G64</f>
        <v>66378867.720000044</v>
      </c>
      <c r="I64" s="4">
        <f>C64+H64</f>
        <v>74674586.750000045</v>
      </c>
    </row>
    <row r="65" spans="2:9" x14ac:dyDescent="0.2">
      <c r="B65" s="16" t="s">
        <v>89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>D65-E65+F65-G65</f>
        <v>0</v>
      </c>
      <c r="I65" s="4">
        <f>C65+H65</f>
        <v>0</v>
      </c>
    </row>
    <row r="66" spans="2:9" x14ac:dyDescent="0.2">
      <c r="B66" s="17" t="s">
        <v>90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91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17">D67-E67+F67-G67</f>
        <v>0</v>
      </c>
      <c r="I67" s="4">
        <f t="shared" ref="I67:I73" si="18">C67+H67</f>
        <v>0</v>
      </c>
    </row>
    <row r="68" spans="2:9" x14ac:dyDescent="0.2">
      <c r="B68" s="16" t="s">
        <v>92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17"/>
        <v>0</v>
      </c>
      <c r="I68" s="4">
        <f t="shared" si="18"/>
        <v>0</v>
      </c>
    </row>
    <row r="69" spans="2:9" x14ac:dyDescent="0.2">
      <c r="B69" s="16" t="s">
        <v>93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17"/>
        <v>0</v>
      </c>
      <c r="I69" s="4">
        <f t="shared" si="18"/>
        <v>0</v>
      </c>
    </row>
    <row r="70" spans="2:9" x14ac:dyDescent="0.2">
      <c r="B70" s="16" t="s">
        <v>94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17"/>
        <v>0</v>
      </c>
      <c r="I70" s="4">
        <f t="shared" si="18"/>
        <v>0</v>
      </c>
    </row>
    <row r="71" spans="2:9" x14ac:dyDescent="0.2">
      <c r="B71" s="16" t="s">
        <v>95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17"/>
        <v>0</v>
      </c>
      <c r="I71" s="4">
        <f t="shared" si="18"/>
        <v>0</v>
      </c>
    </row>
    <row r="72" spans="2:9" x14ac:dyDescent="0.2">
      <c r="B72" s="16" t="s">
        <v>96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17"/>
        <v>0</v>
      </c>
      <c r="I72" s="4">
        <f t="shared" si="18"/>
        <v>0</v>
      </c>
    </row>
    <row r="73" spans="2:9" x14ac:dyDescent="0.2">
      <c r="B73" s="16" t="s">
        <v>97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17"/>
        <v>0</v>
      </c>
      <c r="I73" s="4">
        <f t="shared" si="18"/>
        <v>0</v>
      </c>
    </row>
    <row r="74" spans="2:9" x14ac:dyDescent="0.2">
      <c r="B74" s="17" t="s">
        <v>98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99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>D75-E75+F75-G75</f>
        <v>0</v>
      </c>
      <c r="I75" s="4">
        <f>C75+H75</f>
        <v>0</v>
      </c>
    </row>
    <row r="76" spans="2:9" x14ac:dyDescent="0.2">
      <c r="B76" s="16" t="s">
        <v>100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>D76-E76+F76-G76</f>
        <v>0</v>
      </c>
      <c r="I76" s="4">
        <f>C76+H76</f>
        <v>0</v>
      </c>
    </row>
    <row r="77" spans="2:9" x14ac:dyDescent="0.2">
      <c r="B77" s="16" t="s">
        <v>101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>D77-E77+F77-G77</f>
        <v>0</v>
      </c>
      <c r="I77" s="4">
        <f>C77+H77</f>
        <v>0</v>
      </c>
    </row>
    <row r="78" spans="2:9" x14ac:dyDescent="0.2">
      <c r="B78" s="17" t="s">
        <v>102</v>
      </c>
      <c r="C78" s="3">
        <v>0</v>
      </c>
      <c r="D78" s="3">
        <v>0</v>
      </c>
      <c r="E78" s="3">
        <v>0</v>
      </c>
      <c r="F78" s="3">
        <f>F79+F80+F81+F82+F83+F84+F85</f>
        <v>43067</v>
      </c>
      <c r="G78" s="3">
        <f>G79+G80+G81+G82+G83+G84+G85</f>
        <v>43067</v>
      </c>
      <c r="H78" s="3">
        <v>0</v>
      </c>
      <c r="I78" s="3">
        <v>0</v>
      </c>
    </row>
    <row r="79" spans="2:9" x14ac:dyDescent="0.2">
      <c r="B79" s="16" t="s">
        <v>103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19">D79-E79+F79-G79</f>
        <v>0</v>
      </c>
      <c r="I79" s="4">
        <f t="shared" ref="I79:I85" si="20">C79+H79</f>
        <v>0</v>
      </c>
    </row>
    <row r="80" spans="2:9" x14ac:dyDescent="0.2">
      <c r="B80" s="16" t="s">
        <v>104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19"/>
        <v>0</v>
      </c>
      <c r="I80" s="4">
        <f t="shared" si="20"/>
        <v>0</v>
      </c>
    </row>
    <row r="81" spans="2:9" x14ac:dyDescent="0.2">
      <c r="B81" s="16" t="s">
        <v>105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19"/>
        <v>0</v>
      </c>
      <c r="I81" s="4">
        <f t="shared" si="20"/>
        <v>0</v>
      </c>
    </row>
    <row r="82" spans="2:9" x14ac:dyDescent="0.2">
      <c r="B82" s="16" t="s">
        <v>106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19"/>
        <v>0</v>
      </c>
      <c r="I82" s="4">
        <f t="shared" si="20"/>
        <v>0</v>
      </c>
    </row>
    <row r="83" spans="2:9" x14ac:dyDescent="0.2">
      <c r="B83" s="16" t="s">
        <v>107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19"/>
        <v>0</v>
      </c>
      <c r="I83" s="4">
        <f t="shared" si="20"/>
        <v>0</v>
      </c>
    </row>
    <row r="84" spans="2:9" x14ac:dyDescent="0.2">
      <c r="B84" s="16" t="s">
        <v>108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19"/>
        <v>0</v>
      </c>
      <c r="I84" s="4">
        <f t="shared" si="20"/>
        <v>0</v>
      </c>
    </row>
    <row r="85" spans="2:9" x14ac:dyDescent="0.2">
      <c r="B85" s="16" t="s">
        <v>109</v>
      </c>
      <c r="C85" s="4">
        <v>0</v>
      </c>
      <c r="D85" s="4">
        <v>0</v>
      </c>
      <c r="E85" s="4">
        <v>0</v>
      </c>
      <c r="F85" s="4">
        <v>43067</v>
      </c>
      <c r="G85" s="4">
        <v>43067</v>
      </c>
      <c r="H85" s="4">
        <f t="shared" si="19"/>
        <v>0</v>
      </c>
      <c r="I85" s="4">
        <f t="shared" si="20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110</v>
      </c>
      <c r="C87" s="3">
        <f t="shared" ref="C87:I87" si="21">C88+C96+C106+C116+C126+C136+C140+C148+C152</f>
        <v>2346324296</v>
      </c>
      <c r="D87" s="3">
        <f t="shared" si="21"/>
        <v>249424764.75</v>
      </c>
      <c r="E87" s="3">
        <f t="shared" si="21"/>
        <v>135874282.31999999</v>
      </c>
      <c r="F87" s="3">
        <f t="shared" si="21"/>
        <v>1132738778.3100002</v>
      </c>
      <c r="G87" s="3">
        <f t="shared" si="21"/>
        <v>1132738778.4400001</v>
      </c>
      <c r="H87" s="3">
        <f t="shared" si="21"/>
        <v>113550482.30000019</v>
      </c>
      <c r="I87" s="3">
        <f t="shared" si="21"/>
        <v>2459874778.3000002</v>
      </c>
    </row>
    <row r="88" spans="2:9" x14ac:dyDescent="0.2">
      <c r="B88" s="17" t="s">
        <v>38</v>
      </c>
      <c r="C88" s="3">
        <f t="shared" ref="C88:I88" si="22">C89+C90+C91+C92+C93+C94+C95</f>
        <v>2126409821</v>
      </c>
      <c r="D88" s="3">
        <f t="shared" si="22"/>
        <v>77255811.620000005</v>
      </c>
      <c r="E88" s="3">
        <f t="shared" si="22"/>
        <v>80788538.870000005</v>
      </c>
      <c r="F88" s="3">
        <f t="shared" si="22"/>
        <v>870840186.95999992</v>
      </c>
      <c r="G88" s="3">
        <f t="shared" si="22"/>
        <v>835986330.00999999</v>
      </c>
      <c r="H88" s="3">
        <f t="shared" si="22"/>
        <v>31321129.700000152</v>
      </c>
      <c r="I88" s="3">
        <f t="shared" si="22"/>
        <v>2157730950.7000003</v>
      </c>
    </row>
    <row r="89" spans="2:9" x14ac:dyDescent="0.2">
      <c r="B89" s="16" t="s">
        <v>39</v>
      </c>
      <c r="C89" s="4">
        <v>545868854.75</v>
      </c>
      <c r="D89" s="4">
        <v>0</v>
      </c>
      <c r="E89" s="4">
        <v>0</v>
      </c>
      <c r="F89" s="4">
        <v>88866811.489999995</v>
      </c>
      <c r="G89" s="4">
        <v>79621471.610000014</v>
      </c>
      <c r="H89" s="4">
        <f t="shared" ref="H89:H95" si="23">D89-E89+F89-G89</f>
        <v>9245339.8799999803</v>
      </c>
      <c r="I89" s="4">
        <f t="shared" ref="I89:I95" si="24">C89+H89</f>
        <v>555114194.63</v>
      </c>
    </row>
    <row r="90" spans="2:9" x14ac:dyDescent="0.2">
      <c r="B90" s="16" t="s">
        <v>40</v>
      </c>
      <c r="C90" s="4">
        <v>68268738.069999993</v>
      </c>
      <c r="D90" s="4">
        <v>397975.62</v>
      </c>
      <c r="E90" s="4">
        <v>361960.56</v>
      </c>
      <c r="F90" s="4">
        <v>25753102.740000002</v>
      </c>
      <c r="G90" s="4">
        <v>23019860.239999998</v>
      </c>
      <c r="H90" s="4">
        <f t="shared" si="23"/>
        <v>2769257.5600000024</v>
      </c>
      <c r="I90" s="4">
        <f t="shared" si="24"/>
        <v>71037995.629999995</v>
      </c>
    </row>
    <row r="91" spans="2:9" x14ac:dyDescent="0.2">
      <c r="B91" s="16" t="s">
        <v>41</v>
      </c>
      <c r="C91" s="4">
        <v>277631834.95999998</v>
      </c>
      <c r="D91" s="4">
        <v>0</v>
      </c>
      <c r="E91" s="4">
        <v>536662.91</v>
      </c>
      <c r="F91" s="4">
        <v>83462870.310000002</v>
      </c>
      <c r="G91" s="4">
        <v>60026377.149999991</v>
      </c>
      <c r="H91" s="4">
        <f t="shared" si="23"/>
        <v>22899830.250000015</v>
      </c>
      <c r="I91" s="4">
        <f t="shared" si="24"/>
        <v>300531665.20999998</v>
      </c>
    </row>
    <row r="92" spans="2:9" x14ac:dyDescent="0.2">
      <c r="B92" s="16" t="s">
        <v>42</v>
      </c>
      <c r="C92" s="4">
        <v>277738121.47000003</v>
      </c>
      <c r="D92" s="4">
        <v>0</v>
      </c>
      <c r="E92" s="4">
        <v>0</v>
      </c>
      <c r="F92" s="4">
        <v>272687799.84000003</v>
      </c>
      <c r="G92" s="4">
        <v>202088609.54999989</v>
      </c>
      <c r="H92" s="4">
        <f t="shared" si="23"/>
        <v>70599190.290000141</v>
      </c>
      <c r="I92" s="4">
        <f t="shared" si="24"/>
        <v>348337311.76000017</v>
      </c>
    </row>
    <row r="93" spans="2:9" x14ac:dyDescent="0.2">
      <c r="B93" s="16" t="s">
        <v>43</v>
      </c>
      <c r="C93" s="4">
        <v>679554259.95000005</v>
      </c>
      <c r="D93" s="4">
        <v>0</v>
      </c>
      <c r="E93" s="4"/>
      <c r="F93" s="4">
        <v>268608075.70999998</v>
      </c>
      <c r="G93" s="4">
        <v>253331741.77000001</v>
      </c>
      <c r="H93" s="4">
        <f t="shared" si="23"/>
        <v>15276333.939999968</v>
      </c>
      <c r="I93" s="4">
        <f t="shared" si="24"/>
        <v>694830593.88999999</v>
      </c>
    </row>
    <row r="94" spans="2:9" x14ac:dyDescent="0.2">
      <c r="B94" s="16" t="s">
        <v>44</v>
      </c>
      <c r="C94" s="4">
        <v>80056582.069999993</v>
      </c>
      <c r="D94" s="4">
        <v>76857836</v>
      </c>
      <c r="E94" s="4">
        <v>79889915.400000006</v>
      </c>
      <c r="F94" s="4">
        <v>15778844.909999996</v>
      </c>
      <c r="G94" s="4">
        <v>92803347.580000013</v>
      </c>
      <c r="H94" s="4">
        <f t="shared" si="23"/>
        <v>-80056582.070000023</v>
      </c>
      <c r="I94" s="4">
        <f t="shared" si="24"/>
        <v>0</v>
      </c>
    </row>
    <row r="95" spans="2:9" x14ac:dyDescent="0.2">
      <c r="B95" s="16" t="s">
        <v>45</v>
      </c>
      <c r="C95" s="4">
        <v>197291429.72999999</v>
      </c>
      <c r="D95" s="4">
        <v>0</v>
      </c>
      <c r="E95" s="4">
        <v>0</v>
      </c>
      <c r="F95" s="4">
        <v>115682681.96000004</v>
      </c>
      <c r="G95" s="4">
        <v>125094922.10999997</v>
      </c>
      <c r="H95" s="4">
        <f t="shared" si="23"/>
        <v>-9412240.1499999315</v>
      </c>
      <c r="I95" s="4">
        <f t="shared" si="24"/>
        <v>187879189.58000004</v>
      </c>
    </row>
    <row r="96" spans="2:9" x14ac:dyDescent="0.2">
      <c r="B96" s="17" t="s">
        <v>46</v>
      </c>
      <c r="C96" s="3">
        <f t="shared" ref="C96:I96" si="25">C97+C98+C99+C100+C101+C102+C103+C104+C105</f>
        <v>47202842.150000006</v>
      </c>
      <c r="D96" s="3">
        <f t="shared" si="25"/>
        <v>1905500.77</v>
      </c>
      <c r="E96" s="3">
        <f t="shared" si="25"/>
        <v>12814996.449999999</v>
      </c>
      <c r="F96" s="3">
        <f t="shared" si="25"/>
        <v>41872790.45000001</v>
      </c>
      <c r="G96" s="3">
        <f t="shared" si="25"/>
        <v>36203577.010000005</v>
      </c>
      <c r="H96" s="3">
        <f t="shared" si="25"/>
        <v>-5240282.2399999946</v>
      </c>
      <c r="I96" s="3">
        <f t="shared" si="25"/>
        <v>41962559.910000004</v>
      </c>
    </row>
    <row r="97" spans="2:9" x14ac:dyDescent="0.2">
      <c r="B97" s="16" t="s">
        <v>47</v>
      </c>
      <c r="C97" s="4">
        <v>27629236.43</v>
      </c>
      <c r="D97" s="4">
        <v>495126.13</v>
      </c>
      <c r="E97" s="4">
        <v>12570894.810000001</v>
      </c>
      <c r="F97" s="4">
        <v>17629574.160000008</v>
      </c>
      <c r="G97" s="4">
        <v>17252825.460000001</v>
      </c>
      <c r="H97" s="4">
        <f t="shared" ref="H97:H105" si="26">D97-E97+F97-G97</f>
        <v>-11699019.979999993</v>
      </c>
      <c r="I97" s="4">
        <f t="shared" ref="I97:I105" si="27">C97+H97</f>
        <v>15930216.450000007</v>
      </c>
    </row>
    <row r="98" spans="2:9" x14ac:dyDescent="0.2">
      <c r="B98" s="16" t="s">
        <v>48</v>
      </c>
      <c r="C98" s="4">
        <v>3093043.65</v>
      </c>
      <c r="D98" s="4">
        <v>14003.93</v>
      </c>
      <c r="E98" s="4">
        <v>643.1</v>
      </c>
      <c r="F98" s="4">
        <v>2022952.3900000006</v>
      </c>
      <c r="G98" s="4">
        <v>2086706.2299999995</v>
      </c>
      <c r="H98" s="4">
        <f t="shared" si="26"/>
        <v>-50393.009999998845</v>
      </c>
      <c r="I98" s="4">
        <f t="shared" si="27"/>
        <v>3042650.6400000011</v>
      </c>
    </row>
    <row r="99" spans="2:9" x14ac:dyDescent="0.2">
      <c r="B99" s="16" t="s">
        <v>49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26"/>
        <v>0</v>
      </c>
      <c r="I99" s="4">
        <f t="shared" si="27"/>
        <v>0</v>
      </c>
    </row>
    <row r="100" spans="2:9" x14ac:dyDescent="0.2">
      <c r="B100" s="16" t="s">
        <v>50</v>
      </c>
      <c r="C100" s="4">
        <v>4174873.77</v>
      </c>
      <c r="D100" s="4">
        <v>162288.88999999998</v>
      </c>
      <c r="E100" s="4">
        <v>43559.68</v>
      </c>
      <c r="F100" s="4">
        <v>4480631.25</v>
      </c>
      <c r="G100" s="4">
        <v>4407116.6300000018</v>
      </c>
      <c r="H100" s="4">
        <f t="shared" si="26"/>
        <v>192243.82999999821</v>
      </c>
      <c r="I100" s="4">
        <f t="shared" si="27"/>
        <v>4367117.5999999978</v>
      </c>
    </row>
    <row r="101" spans="2:9" x14ac:dyDescent="0.2">
      <c r="B101" s="18" t="s">
        <v>51</v>
      </c>
      <c r="C101" s="4">
        <v>2477756.52</v>
      </c>
      <c r="D101" s="4">
        <v>1065612.33</v>
      </c>
      <c r="E101" s="4">
        <v>81011.67</v>
      </c>
      <c r="F101" s="4">
        <v>9500203.0199999977</v>
      </c>
      <c r="G101" s="4">
        <v>4999751.8399999989</v>
      </c>
      <c r="H101" s="4">
        <f t="shared" si="26"/>
        <v>5485051.8399999989</v>
      </c>
      <c r="I101" s="4">
        <f t="shared" si="27"/>
        <v>7962808.3599999994</v>
      </c>
    </row>
    <row r="102" spans="2:9" x14ac:dyDescent="0.2">
      <c r="B102" s="16" t="s">
        <v>52</v>
      </c>
      <c r="C102" s="4">
        <v>6444137.4800000004</v>
      </c>
      <c r="D102" s="4">
        <v>141009.5</v>
      </c>
      <c r="E102" s="4">
        <v>112139.78</v>
      </c>
      <c r="F102" s="4">
        <v>4311609.8999999994</v>
      </c>
      <c r="G102" s="4">
        <v>4117890.9100000015</v>
      </c>
      <c r="H102" s="4">
        <f t="shared" si="26"/>
        <v>222588.70999999763</v>
      </c>
      <c r="I102" s="4">
        <f t="shared" si="27"/>
        <v>6666726.1899999976</v>
      </c>
    </row>
    <row r="103" spans="2:9" x14ac:dyDescent="0.2">
      <c r="B103" s="16" t="s">
        <v>53</v>
      </c>
      <c r="C103" s="4">
        <v>419669.89</v>
      </c>
      <c r="D103" s="4">
        <v>6750</v>
      </c>
      <c r="E103" s="4">
        <v>0</v>
      </c>
      <c r="F103" s="4">
        <v>220408.59</v>
      </c>
      <c r="G103" s="4">
        <v>456245.02</v>
      </c>
      <c r="H103" s="4">
        <f t="shared" si="26"/>
        <v>-229086.43000000002</v>
      </c>
      <c r="I103" s="4">
        <f t="shared" si="27"/>
        <v>190583.46</v>
      </c>
    </row>
    <row r="104" spans="2:9" x14ac:dyDescent="0.2">
      <c r="B104" s="16" t="s">
        <v>54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26"/>
        <v>0</v>
      </c>
      <c r="I104" s="4">
        <f t="shared" si="27"/>
        <v>0</v>
      </c>
    </row>
    <row r="105" spans="2:9" x14ac:dyDescent="0.2">
      <c r="B105" s="16" t="s">
        <v>55</v>
      </c>
      <c r="C105" s="4">
        <v>2964124.41</v>
      </c>
      <c r="D105" s="4">
        <v>20709.989999999998</v>
      </c>
      <c r="E105" s="4">
        <v>6747.41</v>
      </c>
      <c r="F105" s="4">
        <v>3707411.14</v>
      </c>
      <c r="G105" s="4">
        <v>2883040.9199999995</v>
      </c>
      <c r="H105" s="4">
        <f t="shared" si="26"/>
        <v>838332.80000000075</v>
      </c>
      <c r="I105" s="4">
        <f t="shared" si="27"/>
        <v>3802457.2100000009</v>
      </c>
    </row>
    <row r="106" spans="2:9" x14ac:dyDescent="0.2">
      <c r="B106" s="17" t="s">
        <v>56</v>
      </c>
      <c r="C106" s="3">
        <f t="shared" ref="C106:I106" si="28">C107+C108+C109+C110+C111+C112+C113+C114+C115</f>
        <v>122478709.98</v>
      </c>
      <c r="D106" s="3">
        <f t="shared" si="28"/>
        <v>88211270.870000005</v>
      </c>
      <c r="E106" s="3">
        <f t="shared" si="28"/>
        <v>12941237.450000001</v>
      </c>
      <c r="F106" s="3">
        <f t="shared" si="28"/>
        <v>148107062.84000003</v>
      </c>
      <c r="G106" s="3">
        <f t="shared" si="28"/>
        <v>191712700.71000001</v>
      </c>
      <c r="H106" s="3">
        <f t="shared" si="28"/>
        <v>31664395.550000019</v>
      </c>
      <c r="I106" s="3">
        <f t="shared" si="28"/>
        <v>154143105.53000003</v>
      </c>
    </row>
    <row r="107" spans="2:9" x14ac:dyDescent="0.2">
      <c r="B107" s="16" t="s">
        <v>57</v>
      </c>
      <c r="C107" s="4">
        <v>38221509</v>
      </c>
      <c r="D107" s="4">
        <v>24850000</v>
      </c>
      <c r="E107" s="4">
        <v>93419.35</v>
      </c>
      <c r="F107" s="4">
        <v>12981551.210000001</v>
      </c>
      <c r="G107" s="4">
        <v>49765283.359999999</v>
      </c>
      <c r="H107" s="4">
        <f t="shared" ref="H107:H115" si="29">D107-E107+F107-G107</f>
        <v>-12027151.5</v>
      </c>
      <c r="I107" s="4">
        <f t="shared" ref="I107:I115" si="30">C107+H107</f>
        <v>26194357.5</v>
      </c>
    </row>
    <row r="108" spans="2:9" x14ac:dyDescent="0.2">
      <c r="B108" s="16" t="s">
        <v>58</v>
      </c>
      <c r="C108" s="4">
        <v>12902575.640000001</v>
      </c>
      <c r="D108" s="4">
        <v>505.41</v>
      </c>
      <c r="E108" s="4">
        <v>457.41</v>
      </c>
      <c r="F108" s="4">
        <v>3137787.36</v>
      </c>
      <c r="G108" s="4">
        <v>3536465.14</v>
      </c>
      <c r="H108" s="4">
        <f t="shared" si="29"/>
        <v>-398629.78000000026</v>
      </c>
      <c r="I108" s="4">
        <f t="shared" si="30"/>
        <v>12503945.859999999</v>
      </c>
    </row>
    <row r="109" spans="2:9" x14ac:dyDescent="0.2">
      <c r="B109" s="16" t="s">
        <v>59</v>
      </c>
      <c r="C109" s="4">
        <v>2900790.72</v>
      </c>
      <c r="D109" s="4">
        <v>203318.66</v>
      </c>
      <c r="E109" s="4">
        <v>7104.67</v>
      </c>
      <c r="F109" s="4">
        <v>2614248.1099999994</v>
      </c>
      <c r="G109" s="4">
        <v>2246555.0700000003</v>
      </c>
      <c r="H109" s="4">
        <f t="shared" si="29"/>
        <v>563907.02999999933</v>
      </c>
      <c r="I109" s="4">
        <f t="shared" si="30"/>
        <v>3464697.7499999995</v>
      </c>
    </row>
    <row r="110" spans="2:9" x14ac:dyDescent="0.2">
      <c r="B110" s="16" t="s">
        <v>60</v>
      </c>
      <c r="C110" s="4">
        <v>6616189.5</v>
      </c>
      <c r="D110" s="4">
        <v>39769778.019999996</v>
      </c>
      <c r="E110" s="4">
        <v>1749373.11</v>
      </c>
      <c r="F110" s="4">
        <v>43140166.690000013</v>
      </c>
      <c r="G110" s="4">
        <v>44434031.009999998</v>
      </c>
      <c r="H110" s="4">
        <f t="shared" si="29"/>
        <v>36726540.590000011</v>
      </c>
      <c r="I110" s="4">
        <f t="shared" si="30"/>
        <v>43342730.090000011</v>
      </c>
    </row>
    <row r="111" spans="2:9" x14ac:dyDescent="0.2">
      <c r="B111" s="16" t="s">
        <v>61</v>
      </c>
      <c r="C111" s="4">
        <v>5601660.1699999999</v>
      </c>
      <c r="D111" s="4">
        <v>20461228.039999999</v>
      </c>
      <c r="E111" s="4">
        <v>9664939.7200000007</v>
      </c>
      <c r="F111" s="4">
        <v>27697035.93</v>
      </c>
      <c r="G111" s="4">
        <v>26096231.75</v>
      </c>
      <c r="H111" s="4">
        <f t="shared" si="29"/>
        <v>12397092.5</v>
      </c>
      <c r="I111" s="4">
        <f t="shared" si="30"/>
        <v>17998752.670000002</v>
      </c>
    </row>
    <row r="112" spans="2:9" x14ac:dyDescent="0.2">
      <c r="B112" s="16" t="s">
        <v>62</v>
      </c>
      <c r="C112" s="4">
        <v>90000</v>
      </c>
      <c r="D112" s="4">
        <v>331715.98</v>
      </c>
      <c r="E112" s="4">
        <v>103214.41</v>
      </c>
      <c r="F112" s="4">
        <v>203775.34000000008</v>
      </c>
      <c r="G112" s="4">
        <v>306538.53000000003</v>
      </c>
      <c r="H112" s="4">
        <f t="shared" si="29"/>
        <v>125738.38</v>
      </c>
      <c r="I112" s="4">
        <f t="shared" si="30"/>
        <v>215738.38</v>
      </c>
    </row>
    <row r="113" spans="2:9" x14ac:dyDescent="0.2">
      <c r="B113" s="16" t="s">
        <v>63</v>
      </c>
      <c r="C113" s="4">
        <v>1979035.9</v>
      </c>
      <c r="D113" s="4">
        <v>2210759.7699999996</v>
      </c>
      <c r="E113" s="4">
        <v>741120.52</v>
      </c>
      <c r="F113" s="4">
        <v>4135137.2300000004</v>
      </c>
      <c r="G113" s="4">
        <v>3824460.98</v>
      </c>
      <c r="H113" s="4">
        <f t="shared" si="29"/>
        <v>1780315.5000000005</v>
      </c>
      <c r="I113" s="4">
        <f t="shared" si="30"/>
        <v>3759351.4000000004</v>
      </c>
    </row>
    <row r="114" spans="2:9" x14ac:dyDescent="0.2">
      <c r="B114" s="16" t="s">
        <v>64</v>
      </c>
      <c r="C114" s="4">
        <v>8000000</v>
      </c>
      <c r="D114" s="4">
        <v>330126.78999999998</v>
      </c>
      <c r="E114" s="4">
        <v>547770.06000000006</v>
      </c>
      <c r="F114" s="4">
        <v>589319.33000000007</v>
      </c>
      <c r="G114" s="4">
        <v>7761548.2699999996</v>
      </c>
      <c r="H114" s="4">
        <f t="shared" si="29"/>
        <v>-7389872.21</v>
      </c>
      <c r="I114" s="4">
        <f t="shared" si="30"/>
        <v>610127.79</v>
      </c>
    </row>
    <row r="115" spans="2:9" x14ac:dyDescent="0.2">
      <c r="B115" s="16" t="s">
        <v>65</v>
      </c>
      <c r="C115" s="4">
        <v>46166949.049999997</v>
      </c>
      <c r="D115" s="4">
        <v>53838.2</v>
      </c>
      <c r="E115" s="4">
        <v>33838.199999999997</v>
      </c>
      <c r="F115" s="4">
        <v>53608041.640000008</v>
      </c>
      <c r="G115" s="4">
        <v>53741586.600000001</v>
      </c>
      <c r="H115" s="4">
        <f t="shared" si="29"/>
        <v>-113544.95999999344</v>
      </c>
      <c r="I115" s="4">
        <f t="shared" si="30"/>
        <v>46053404.090000004</v>
      </c>
    </row>
    <row r="116" spans="2:9" x14ac:dyDescent="0.2">
      <c r="B116" s="17" t="s">
        <v>66</v>
      </c>
      <c r="C116" s="3">
        <f t="shared" ref="C116:I116" si="31">C117+C118+C119+C120+C121+C122+C123+C124+C125</f>
        <v>0</v>
      </c>
      <c r="D116" s="3">
        <f t="shared" si="31"/>
        <v>42849926.240000002</v>
      </c>
      <c r="E116" s="3">
        <f t="shared" si="31"/>
        <v>586738.77</v>
      </c>
      <c r="F116" s="3">
        <f t="shared" si="31"/>
        <v>1762469.9399999976</v>
      </c>
      <c r="G116" s="3">
        <f t="shared" si="31"/>
        <v>1360072.66</v>
      </c>
      <c r="H116" s="3">
        <f t="shared" si="31"/>
        <v>42665584.75</v>
      </c>
      <c r="I116" s="3">
        <f t="shared" si="31"/>
        <v>42665584.75</v>
      </c>
    </row>
    <row r="117" spans="2:9" x14ac:dyDescent="0.2">
      <c r="B117" s="16" t="s">
        <v>67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32">D117-E117+F117-G117</f>
        <v>0</v>
      </c>
      <c r="I117" s="4">
        <f t="shared" ref="I117:I125" si="33">C117+H117</f>
        <v>0</v>
      </c>
    </row>
    <row r="118" spans="2:9" x14ac:dyDescent="0.2">
      <c r="B118" s="16" t="s">
        <v>68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32"/>
        <v>0</v>
      </c>
      <c r="I118" s="4">
        <f t="shared" si="33"/>
        <v>0</v>
      </c>
    </row>
    <row r="119" spans="2:9" x14ac:dyDescent="0.2">
      <c r="B119" s="16" t="s">
        <v>69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32"/>
        <v>0</v>
      </c>
      <c r="I119" s="4">
        <f t="shared" si="33"/>
        <v>0</v>
      </c>
    </row>
    <row r="120" spans="2:9" x14ac:dyDescent="0.2">
      <c r="B120" s="16" t="s">
        <v>70</v>
      </c>
      <c r="C120" s="4">
        <v>0</v>
      </c>
      <c r="D120" s="4">
        <v>42849926.240000002</v>
      </c>
      <c r="E120" s="4">
        <v>586738.77</v>
      </c>
      <c r="F120" s="4">
        <v>1762469.9399999976</v>
      </c>
      <c r="G120" s="4">
        <v>1360072.66</v>
      </c>
      <c r="H120" s="4">
        <f t="shared" si="32"/>
        <v>42665584.75</v>
      </c>
      <c r="I120" s="4">
        <f t="shared" si="33"/>
        <v>42665584.75</v>
      </c>
    </row>
    <row r="121" spans="2:9" x14ac:dyDescent="0.2">
      <c r="B121" s="16" t="s">
        <v>71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32"/>
        <v>0</v>
      </c>
      <c r="I121" s="4">
        <f t="shared" si="33"/>
        <v>0</v>
      </c>
    </row>
    <row r="122" spans="2:9" x14ac:dyDescent="0.2">
      <c r="B122" s="16" t="s">
        <v>72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32"/>
        <v>0</v>
      </c>
      <c r="I122" s="4">
        <f t="shared" si="33"/>
        <v>0</v>
      </c>
    </row>
    <row r="123" spans="2:9" x14ac:dyDescent="0.2">
      <c r="B123" s="16" t="s">
        <v>73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32"/>
        <v>0</v>
      </c>
      <c r="I123" s="4">
        <f t="shared" si="33"/>
        <v>0</v>
      </c>
    </row>
    <row r="124" spans="2:9" x14ac:dyDescent="0.2">
      <c r="B124" s="16" t="s">
        <v>74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32"/>
        <v>0</v>
      </c>
      <c r="I124" s="4">
        <f t="shared" si="33"/>
        <v>0</v>
      </c>
    </row>
    <row r="125" spans="2:9" x14ac:dyDescent="0.2">
      <c r="B125" s="16" t="s">
        <v>75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32"/>
        <v>0</v>
      </c>
      <c r="I125" s="4">
        <f t="shared" si="33"/>
        <v>0</v>
      </c>
    </row>
    <row r="126" spans="2:9" x14ac:dyDescent="0.2">
      <c r="B126" s="17" t="s">
        <v>76</v>
      </c>
      <c r="C126" s="3">
        <f t="shared" ref="C126:I126" si="34">C127+C128+C129+C130+C131+C132+C133+C134+C135</f>
        <v>11000000</v>
      </c>
      <c r="D126" s="3">
        <f t="shared" si="34"/>
        <v>4587478.1899999995</v>
      </c>
      <c r="E126" s="3">
        <f t="shared" si="34"/>
        <v>10194714.529999999</v>
      </c>
      <c r="F126" s="3">
        <f t="shared" si="34"/>
        <v>11842544.26</v>
      </c>
      <c r="G126" s="3">
        <f t="shared" si="34"/>
        <v>6787707.6799999997</v>
      </c>
      <c r="H126" s="3">
        <f t="shared" si="34"/>
        <v>-552399.75999999791</v>
      </c>
      <c r="I126" s="3">
        <f t="shared" si="34"/>
        <v>10447600.240000002</v>
      </c>
    </row>
    <row r="127" spans="2:9" x14ac:dyDescent="0.2">
      <c r="B127" s="16" t="s">
        <v>77</v>
      </c>
      <c r="C127" s="4">
        <v>0</v>
      </c>
      <c r="D127" s="4">
        <v>1988071.11</v>
      </c>
      <c r="E127" s="4">
        <v>489839.33</v>
      </c>
      <c r="F127" s="4">
        <v>5023202.1499999994</v>
      </c>
      <c r="G127" s="4">
        <v>2534125.5499999998</v>
      </c>
      <c r="H127" s="4">
        <f t="shared" ref="H127:H135" si="35">D127-E127+F127-G127</f>
        <v>3987308.38</v>
      </c>
      <c r="I127" s="4">
        <f t="shared" ref="I127:I135" si="36">C127+H127</f>
        <v>3987308.38</v>
      </c>
    </row>
    <row r="128" spans="2:9" x14ac:dyDescent="0.2">
      <c r="B128" s="16" t="s">
        <v>78</v>
      </c>
      <c r="C128" s="4">
        <v>0</v>
      </c>
      <c r="D128" s="4">
        <v>1399502.97</v>
      </c>
      <c r="E128" s="4">
        <v>186988.87</v>
      </c>
      <c r="F128" s="4">
        <v>2274194.4400000004</v>
      </c>
      <c r="G128" s="4">
        <v>864929.17</v>
      </c>
      <c r="H128" s="4">
        <f t="shared" si="35"/>
        <v>2621779.3700000006</v>
      </c>
      <c r="I128" s="4">
        <f t="shared" si="36"/>
        <v>2621779.3700000006</v>
      </c>
    </row>
    <row r="129" spans="2:9" x14ac:dyDescent="0.2">
      <c r="B129" s="16" t="s">
        <v>79</v>
      </c>
      <c r="C129" s="4">
        <v>11000000</v>
      </c>
      <c r="D129" s="4">
        <v>240591.56</v>
      </c>
      <c r="E129" s="4">
        <v>8894951.5099999998</v>
      </c>
      <c r="F129" s="4">
        <v>3000156.37</v>
      </c>
      <c r="G129" s="4">
        <v>2779569.1799999997</v>
      </c>
      <c r="H129" s="4">
        <f t="shared" si="35"/>
        <v>-8433772.7599999979</v>
      </c>
      <c r="I129" s="4">
        <f t="shared" si="36"/>
        <v>2566227.2400000021</v>
      </c>
    </row>
    <row r="130" spans="2:9" x14ac:dyDescent="0.2">
      <c r="B130" s="16" t="s">
        <v>80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35"/>
        <v>0</v>
      </c>
      <c r="I130" s="4">
        <f t="shared" si="36"/>
        <v>0</v>
      </c>
    </row>
    <row r="131" spans="2:9" x14ac:dyDescent="0.2">
      <c r="B131" s="16" t="s">
        <v>81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35"/>
        <v>0</v>
      </c>
      <c r="I131" s="4">
        <f t="shared" si="36"/>
        <v>0</v>
      </c>
    </row>
    <row r="132" spans="2:9" x14ac:dyDescent="0.2">
      <c r="B132" s="16" t="s">
        <v>82</v>
      </c>
      <c r="C132" s="4">
        <v>0</v>
      </c>
      <c r="D132" s="4">
        <v>267771.75999999995</v>
      </c>
      <c r="E132" s="4">
        <v>6934.82</v>
      </c>
      <c r="F132" s="4">
        <v>811263.8600000001</v>
      </c>
      <c r="G132" s="4">
        <v>243247.26</v>
      </c>
      <c r="H132" s="4">
        <f t="shared" si="35"/>
        <v>828853.54</v>
      </c>
      <c r="I132" s="4">
        <f t="shared" si="36"/>
        <v>828853.54</v>
      </c>
    </row>
    <row r="133" spans="2:9" x14ac:dyDescent="0.2">
      <c r="B133" s="16" t="s">
        <v>83</v>
      </c>
      <c r="C133" s="4">
        <v>0</v>
      </c>
      <c r="D133" s="4">
        <v>56100</v>
      </c>
      <c r="E133" s="4">
        <v>0</v>
      </c>
      <c r="F133" s="4">
        <v>0</v>
      </c>
      <c r="G133" s="4">
        <v>0</v>
      </c>
      <c r="H133" s="4">
        <f t="shared" si="35"/>
        <v>56100</v>
      </c>
      <c r="I133" s="4">
        <f t="shared" si="36"/>
        <v>56100</v>
      </c>
    </row>
    <row r="134" spans="2:9" x14ac:dyDescent="0.2">
      <c r="B134" s="16" t="s">
        <v>84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35"/>
        <v>0</v>
      </c>
      <c r="I134" s="4">
        <f t="shared" si="36"/>
        <v>0</v>
      </c>
    </row>
    <row r="135" spans="2:9" x14ac:dyDescent="0.2">
      <c r="B135" s="16" t="s">
        <v>85</v>
      </c>
      <c r="C135" s="4">
        <v>0</v>
      </c>
      <c r="D135" s="4">
        <v>635440.79</v>
      </c>
      <c r="E135" s="4">
        <v>616000</v>
      </c>
      <c r="F135" s="4">
        <v>733727.44</v>
      </c>
      <c r="G135" s="4">
        <v>365836.52</v>
      </c>
      <c r="H135" s="4">
        <f t="shared" si="35"/>
        <v>387331.70999999996</v>
      </c>
      <c r="I135" s="4">
        <f t="shared" si="36"/>
        <v>387331.70999999996</v>
      </c>
    </row>
    <row r="136" spans="2:9" x14ac:dyDescent="0.2">
      <c r="B136" s="17" t="s">
        <v>86</v>
      </c>
      <c r="C136" s="3">
        <f t="shared" ref="C136:I136" si="37">C137+C138+C139</f>
        <v>39232922.869999997</v>
      </c>
      <c r="D136" s="3">
        <f t="shared" si="37"/>
        <v>34614777.059999987</v>
      </c>
      <c r="E136" s="3">
        <f t="shared" si="37"/>
        <v>18548056.25</v>
      </c>
      <c r="F136" s="3">
        <f t="shared" si="37"/>
        <v>58313723.860000044</v>
      </c>
      <c r="G136" s="3">
        <f t="shared" si="37"/>
        <v>60688390.37000002</v>
      </c>
      <c r="H136" s="3">
        <f t="shared" si="37"/>
        <v>13692054.300000012</v>
      </c>
      <c r="I136" s="3">
        <f t="shared" si="37"/>
        <v>52924977.170000009</v>
      </c>
    </row>
    <row r="137" spans="2:9" x14ac:dyDescent="0.2">
      <c r="B137" s="16" t="s">
        <v>87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>D137-E137+F137-G137</f>
        <v>0</v>
      </c>
      <c r="I137" s="4">
        <f>C137+H137</f>
        <v>0</v>
      </c>
    </row>
    <row r="138" spans="2:9" x14ac:dyDescent="0.2">
      <c r="B138" s="16" t="s">
        <v>88</v>
      </c>
      <c r="C138" s="4">
        <v>39232922.869999997</v>
      </c>
      <c r="D138" s="4">
        <v>34614777.059999987</v>
      </c>
      <c r="E138" s="4">
        <v>18548056.25</v>
      </c>
      <c r="F138" s="4">
        <v>58313723.860000044</v>
      </c>
      <c r="G138" s="4">
        <v>60688390.37000002</v>
      </c>
      <c r="H138" s="4">
        <f>D138-E138+F138-G138</f>
        <v>13692054.300000012</v>
      </c>
      <c r="I138" s="4">
        <f>C138+H138</f>
        <v>52924977.170000009</v>
      </c>
    </row>
    <row r="139" spans="2:9" x14ac:dyDescent="0.2">
      <c r="B139" s="16" t="s">
        <v>89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>D139-E139+F139-G139</f>
        <v>0</v>
      </c>
      <c r="I139" s="4">
        <f>C139+H139</f>
        <v>0</v>
      </c>
    </row>
    <row r="140" spans="2:9" x14ac:dyDescent="0.2">
      <c r="B140" s="17" t="s">
        <v>90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91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38">D141-E141+F141-G141</f>
        <v>0</v>
      </c>
      <c r="I141" s="4">
        <f t="shared" ref="I141:I147" si="39">C141+H141</f>
        <v>0</v>
      </c>
    </row>
    <row r="142" spans="2:9" x14ac:dyDescent="0.2">
      <c r="B142" s="16" t="s">
        <v>92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38"/>
        <v>0</v>
      </c>
      <c r="I142" s="4">
        <f t="shared" si="39"/>
        <v>0</v>
      </c>
    </row>
    <row r="143" spans="2:9" x14ac:dyDescent="0.2">
      <c r="B143" s="16" t="s">
        <v>93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38"/>
        <v>0</v>
      </c>
      <c r="I143" s="4">
        <f t="shared" si="39"/>
        <v>0</v>
      </c>
    </row>
    <row r="144" spans="2:9" x14ac:dyDescent="0.2">
      <c r="B144" s="16" t="s">
        <v>94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38"/>
        <v>0</v>
      </c>
      <c r="I144" s="4">
        <f t="shared" si="39"/>
        <v>0</v>
      </c>
    </row>
    <row r="145" spans="2:9" x14ac:dyDescent="0.2">
      <c r="B145" s="16" t="s">
        <v>95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38"/>
        <v>0</v>
      </c>
      <c r="I145" s="4">
        <f t="shared" si="39"/>
        <v>0</v>
      </c>
    </row>
    <row r="146" spans="2:9" x14ac:dyDescent="0.2">
      <c r="B146" s="16" t="s">
        <v>96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38"/>
        <v>0</v>
      </c>
      <c r="I146" s="4">
        <f t="shared" si="39"/>
        <v>0</v>
      </c>
    </row>
    <row r="147" spans="2:9" x14ac:dyDescent="0.2">
      <c r="B147" s="16" t="s">
        <v>97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38"/>
        <v>0</v>
      </c>
      <c r="I147" s="4">
        <f t="shared" si="39"/>
        <v>0</v>
      </c>
    </row>
    <row r="148" spans="2:9" x14ac:dyDescent="0.2">
      <c r="B148" s="17" t="s">
        <v>98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99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>D149-E149+F149-G149</f>
        <v>0</v>
      </c>
      <c r="I149" s="4">
        <f>C149+H149</f>
        <v>0</v>
      </c>
    </row>
    <row r="150" spans="2:9" x14ac:dyDescent="0.2">
      <c r="B150" s="16" t="s">
        <v>100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>D150-E150+F150-G150</f>
        <v>0</v>
      </c>
      <c r="I150" s="4">
        <f>C150+H150</f>
        <v>0</v>
      </c>
    </row>
    <row r="151" spans="2:9" x14ac:dyDescent="0.2">
      <c r="B151" s="16" t="s">
        <v>101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>D151-E151+F151-G151</f>
        <v>0</v>
      </c>
      <c r="I151" s="4">
        <f>C151+H151</f>
        <v>0</v>
      </c>
    </row>
    <row r="152" spans="2:9" x14ac:dyDescent="0.2">
      <c r="B152" s="17" t="s">
        <v>102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103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40">D153-E153+F153-G153</f>
        <v>0</v>
      </c>
      <c r="I153" s="4">
        <f t="shared" ref="I153:I159" si="41">C153+H153</f>
        <v>0</v>
      </c>
    </row>
    <row r="154" spans="2:9" x14ac:dyDescent="0.2">
      <c r="B154" s="16" t="s">
        <v>104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40"/>
        <v>0</v>
      </c>
      <c r="I154" s="4">
        <f t="shared" si="41"/>
        <v>0</v>
      </c>
    </row>
    <row r="155" spans="2:9" x14ac:dyDescent="0.2">
      <c r="B155" s="16" t="s">
        <v>105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40"/>
        <v>0</v>
      </c>
      <c r="I155" s="4">
        <f t="shared" si="41"/>
        <v>0</v>
      </c>
    </row>
    <row r="156" spans="2:9" x14ac:dyDescent="0.2">
      <c r="B156" s="18" t="s">
        <v>106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40"/>
        <v>0</v>
      </c>
      <c r="I156" s="4">
        <f t="shared" si="41"/>
        <v>0</v>
      </c>
    </row>
    <row r="157" spans="2:9" x14ac:dyDescent="0.2">
      <c r="B157" s="16" t="s">
        <v>107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40"/>
        <v>0</v>
      </c>
      <c r="I157" s="4">
        <f t="shared" si="41"/>
        <v>0</v>
      </c>
    </row>
    <row r="158" spans="2:9" x14ac:dyDescent="0.2">
      <c r="B158" s="16" t="s">
        <v>108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40"/>
        <v>0</v>
      </c>
      <c r="I158" s="4">
        <f t="shared" si="41"/>
        <v>0</v>
      </c>
    </row>
    <row r="159" spans="2:9" x14ac:dyDescent="0.2">
      <c r="B159" s="16" t="s">
        <v>109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40"/>
        <v>0</v>
      </c>
      <c r="I159" s="4">
        <f t="shared" si="41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111</v>
      </c>
      <c r="C161" s="6">
        <f t="shared" ref="C161:I161" si="42">C13+C87</f>
        <v>4159626626</v>
      </c>
      <c r="D161" s="6">
        <f t="shared" si="42"/>
        <v>658043593.82999992</v>
      </c>
      <c r="E161" s="6">
        <f t="shared" si="42"/>
        <v>209831024.06</v>
      </c>
      <c r="F161" s="6">
        <f t="shared" si="42"/>
        <v>2961103644.8500004</v>
      </c>
      <c r="G161" s="6">
        <f t="shared" si="42"/>
        <v>2961103644.8499994</v>
      </c>
      <c r="H161" s="6">
        <f t="shared" si="42"/>
        <v>448212569.7700007</v>
      </c>
      <c r="I161" s="6">
        <f t="shared" si="42"/>
        <v>4607839195.7700005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5" spans="2:9" x14ac:dyDescent="0.2">
      <c r="C165" s="71"/>
      <c r="F165" s="71"/>
    </row>
    <row r="166" spans="2:9" x14ac:dyDescent="0.2">
      <c r="D166" s="71"/>
      <c r="E166" s="71"/>
      <c r="F166" s="71"/>
      <c r="G166" s="71"/>
    </row>
    <row r="167" spans="2:9" x14ac:dyDescent="0.2">
      <c r="D167" s="71"/>
      <c r="E167" s="72"/>
      <c r="F167" s="72"/>
    </row>
    <row r="168" spans="2:9" x14ac:dyDescent="0.2">
      <c r="E168" s="72"/>
      <c r="F168" s="73"/>
      <c r="G168" s="71"/>
    </row>
    <row r="169" spans="2:9" x14ac:dyDescent="0.2">
      <c r="E169" s="71"/>
      <c r="F169" s="72"/>
      <c r="G169" s="73"/>
    </row>
    <row r="170" spans="2:9" x14ac:dyDescent="0.2">
      <c r="E170" s="71"/>
      <c r="F170" s="72"/>
      <c r="G170" s="73"/>
    </row>
  </sheetData>
  <protectedRanges>
    <protectedRange sqref="C13:I13 C87:I87" name="Rango1_2"/>
  </protectedRanges>
  <mergeCells count="9">
    <mergeCell ref="B9:I9"/>
    <mergeCell ref="B10:I10"/>
    <mergeCell ref="D11:H11"/>
    <mergeCell ref="B1:D1"/>
    <mergeCell ref="B2:D2"/>
    <mergeCell ref="B3:D3"/>
    <mergeCell ref="B6:I6"/>
    <mergeCell ref="B7:I7"/>
    <mergeCell ref="B8:I8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/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8.33203125" style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Anual</v>
      </c>
    </row>
    <row r="3" spans="1:6" x14ac:dyDescent="0.2">
      <c r="B3" s="76" t="str">
        <f>'Notas de Disciplina Financiera'!A3</f>
        <v>Correspondiente del 01 de Enero al 31 de Diciembre de 2024</v>
      </c>
      <c r="C3" s="76"/>
      <c r="D3" s="76"/>
      <c r="E3" s="40" t="s">
        <v>3</v>
      </c>
      <c r="F3" s="41" t="str">
        <f>'Notas de Disciplina Financiera'!D3</f>
        <v>Cuenta Pública</v>
      </c>
    </row>
    <row r="5" spans="1:6" ht="12" thickBot="1" x14ac:dyDescent="0.25">
      <c r="C5" s="43" t="s">
        <v>112</v>
      </c>
    </row>
    <row r="6" spans="1:6" x14ac:dyDescent="0.2">
      <c r="B6" s="85" t="str">
        <f>B1</f>
        <v>Universidad de Guanajuato</v>
      </c>
      <c r="C6" s="86"/>
      <c r="D6" s="86"/>
      <c r="E6" s="86"/>
      <c r="F6" s="87"/>
    </row>
    <row r="7" spans="1:6" x14ac:dyDescent="0.2">
      <c r="B7" s="88" t="s">
        <v>113</v>
      </c>
      <c r="C7" s="89"/>
      <c r="D7" s="89"/>
      <c r="E7" s="89"/>
      <c r="F7" s="90"/>
    </row>
    <row r="8" spans="1:6" x14ac:dyDescent="0.2">
      <c r="B8" s="91" t="s">
        <v>149</v>
      </c>
      <c r="C8" s="92"/>
      <c r="D8" s="92"/>
      <c r="E8" s="92"/>
      <c r="F8" s="93"/>
    </row>
    <row r="9" spans="1:6" ht="22.5" x14ac:dyDescent="0.2">
      <c r="B9" s="83" t="s">
        <v>114</v>
      </c>
      <c r="C9" s="84" t="s">
        <v>115</v>
      </c>
      <c r="D9" s="67" t="s">
        <v>116</v>
      </c>
      <c r="E9" s="67" t="s">
        <v>117</v>
      </c>
      <c r="F9" s="68" t="s">
        <v>118</v>
      </c>
    </row>
    <row r="10" spans="1:6" x14ac:dyDescent="0.2">
      <c r="A10" s="42"/>
      <c r="B10" s="83"/>
      <c r="C10" s="84"/>
      <c r="D10" s="67" t="s">
        <v>119</v>
      </c>
      <c r="E10" s="67" t="s">
        <v>120</v>
      </c>
      <c r="F10" s="68" t="s">
        <v>121</v>
      </c>
    </row>
    <row r="11" spans="1:6" x14ac:dyDescent="0.2">
      <c r="B11" s="52"/>
      <c r="C11" s="53" t="s">
        <v>122</v>
      </c>
      <c r="D11" s="54">
        <f>SUM(D12:D20)</f>
        <v>1741781710.1199994</v>
      </c>
      <c r="E11" s="54">
        <f t="shared" ref="E11:F11" si="0">SUM(E12:E20)</f>
        <v>1716628083.499999</v>
      </c>
      <c r="F11" s="55">
        <f t="shared" si="0"/>
        <v>25153626.620000109</v>
      </c>
    </row>
    <row r="12" spans="1:6" x14ac:dyDescent="0.2">
      <c r="B12" s="56">
        <v>1000</v>
      </c>
      <c r="C12" s="57" t="s">
        <v>123</v>
      </c>
      <c r="D12" s="58">
        <v>1273981370.7499998</v>
      </c>
      <c r="E12" s="58">
        <v>1262523237.2199998</v>
      </c>
      <c r="F12" s="59">
        <f>D12-E12</f>
        <v>11458133.529999971</v>
      </c>
    </row>
    <row r="13" spans="1:6" x14ac:dyDescent="0.2">
      <c r="B13" s="56">
        <v>2000</v>
      </c>
      <c r="C13" s="57" t="s">
        <v>124</v>
      </c>
      <c r="D13" s="58">
        <v>63739284.289999843</v>
      </c>
      <c r="E13" s="58">
        <v>62848315.239999861</v>
      </c>
      <c r="F13" s="59">
        <f t="shared" ref="F13:F20" si="1">D13-E13</f>
        <v>890969.04999998212</v>
      </c>
    </row>
    <row r="14" spans="1:6" x14ac:dyDescent="0.2">
      <c r="B14" s="56">
        <v>3000</v>
      </c>
      <c r="C14" s="57" t="s">
        <v>125</v>
      </c>
      <c r="D14" s="58">
        <v>227598807.70999947</v>
      </c>
      <c r="E14" s="58">
        <v>220107723.45999932</v>
      </c>
      <c r="F14" s="59">
        <f t="shared" si="1"/>
        <v>7491084.250000149</v>
      </c>
    </row>
    <row r="15" spans="1:6" x14ac:dyDescent="0.2">
      <c r="B15" s="56">
        <v>4000</v>
      </c>
      <c r="C15" s="57" t="s">
        <v>126</v>
      </c>
      <c r="D15" s="58">
        <v>87103964.63000001</v>
      </c>
      <c r="E15" s="58">
        <v>87017564.63000001</v>
      </c>
      <c r="F15" s="59">
        <f t="shared" si="1"/>
        <v>86400</v>
      </c>
    </row>
    <row r="16" spans="1:6" x14ac:dyDescent="0.2">
      <c r="B16" s="56">
        <v>5000</v>
      </c>
      <c r="C16" s="57" t="s">
        <v>127</v>
      </c>
      <c r="D16" s="58">
        <v>61054340.860000052</v>
      </c>
      <c r="E16" s="58">
        <v>55827301.070000045</v>
      </c>
      <c r="F16" s="59">
        <f t="shared" si="1"/>
        <v>5227039.7900000066</v>
      </c>
    </row>
    <row r="17" spans="2:6" x14ac:dyDescent="0.2">
      <c r="B17" s="56">
        <v>6000</v>
      </c>
      <c r="C17" s="57" t="s">
        <v>128</v>
      </c>
      <c r="D17" s="58">
        <v>28303941.879999999</v>
      </c>
      <c r="E17" s="58">
        <v>28303941.879999999</v>
      </c>
      <c r="F17" s="59">
        <f t="shared" si="1"/>
        <v>0</v>
      </c>
    </row>
    <row r="18" spans="2:6" x14ac:dyDescent="0.2">
      <c r="B18" s="56">
        <v>7000</v>
      </c>
      <c r="C18" s="57" t="s">
        <v>129</v>
      </c>
      <c r="D18" s="58">
        <v>0</v>
      </c>
      <c r="E18" s="58">
        <v>0</v>
      </c>
      <c r="F18" s="59">
        <f t="shared" si="1"/>
        <v>0</v>
      </c>
    </row>
    <row r="19" spans="2:6" x14ac:dyDescent="0.2">
      <c r="B19" s="56">
        <v>8000</v>
      </c>
      <c r="C19" s="57" t="s">
        <v>130</v>
      </c>
      <c r="D19" s="58">
        <v>0</v>
      </c>
      <c r="E19" s="58">
        <v>0</v>
      </c>
      <c r="F19" s="59">
        <f t="shared" si="1"/>
        <v>0</v>
      </c>
    </row>
    <row r="20" spans="2:6" x14ac:dyDescent="0.2">
      <c r="B20" s="56">
        <v>9000</v>
      </c>
      <c r="C20" s="57" t="s">
        <v>131</v>
      </c>
      <c r="D20" s="58">
        <v>0</v>
      </c>
      <c r="E20" s="58">
        <v>0</v>
      </c>
      <c r="F20" s="59">
        <f t="shared" si="1"/>
        <v>0</v>
      </c>
    </row>
    <row r="21" spans="2:6" x14ac:dyDescent="0.2">
      <c r="B21" s="56"/>
      <c r="C21" s="60" t="s">
        <v>132</v>
      </c>
      <c r="D21" s="61">
        <f>SUM(D22:D30)</f>
        <v>2357460097.5299993</v>
      </c>
      <c r="E21" s="61">
        <f t="shared" ref="E21:F21" si="2">SUM(E22:E30)</f>
        <v>2269485500.6900001</v>
      </c>
      <c r="F21" s="62">
        <f t="shared" si="2"/>
        <v>87974596.839999616</v>
      </c>
    </row>
    <row r="22" spans="2:6" x14ac:dyDescent="0.2">
      <c r="B22" s="56">
        <v>1000</v>
      </c>
      <c r="C22" s="57" t="s">
        <v>123</v>
      </c>
      <c r="D22" s="58">
        <v>2157730940.6399994</v>
      </c>
      <c r="E22" s="58">
        <v>2076805942.0299997</v>
      </c>
      <c r="F22" s="59">
        <f>D22-E22</f>
        <v>80924998.609999657</v>
      </c>
    </row>
    <row r="23" spans="2:6" x14ac:dyDescent="0.2">
      <c r="B23" s="56">
        <v>2000</v>
      </c>
      <c r="C23" s="57" t="s">
        <v>124</v>
      </c>
      <c r="D23" s="58">
        <v>41600226.599999987</v>
      </c>
      <c r="E23" s="58">
        <v>40923287.520000011</v>
      </c>
      <c r="F23" s="59">
        <f t="shared" ref="F23:F29" si="3">D23-E23</f>
        <v>676939.07999997586</v>
      </c>
    </row>
    <row r="24" spans="2:6" x14ac:dyDescent="0.2">
      <c r="B24" s="56">
        <v>3000</v>
      </c>
      <c r="C24" s="57" t="s">
        <v>125</v>
      </c>
      <c r="D24" s="58">
        <v>110290398.13999987</v>
      </c>
      <c r="E24" s="58">
        <v>103924302.26999989</v>
      </c>
      <c r="F24" s="59">
        <f t="shared" si="3"/>
        <v>6366095.869999975</v>
      </c>
    </row>
    <row r="25" spans="2:6" x14ac:dyDescent="0.2">
      <c r="B25" s="56">
        <v>4000</v>
      </c>
      <c r="C25" s="57" t="s">
        <v>126</v>
      </c>
      <c r="D25" s="58">
        <v>1571163.46</v>
      </c>
      <c r="E25" s="58">
        <v>1571163.46</v>
      </c>
      <c r="F25" s="59">
        <f t="shared" si="3"/>
        <v>0</v>
      </c>
    </row>
    <row r="26" spans="2:6" x14ac:dyDescent="0.2">
      <c r="B26" s="56">
        <v>5000</v>
      </c>
      <c r="C26" s="57" t="s">
        <v>127</v>
      </c>
      <c r="D26" s="58">
        <v>10175466.389999999</v>
      </c>
      <c r="E26" s="58">
        <v>10168903.109999998</v>
      </c>
      <c r="F26" s="59">
        <f t="shared" si="3"/>
        <v>6563.2800000011921</v>
      </c>
    </row>
    <row r="27" spans="2:6" x14ac:dyDescent="0.2">
      <c r="B27" s="56">
        <v>6000</v>
      </c>
      <c r="C27" s="57" t="s">
        <v>128</v>
      </c>
      <c r="D27" s="58">
        <v>36091902.300000004</v>
      </c>
      <c r="E27" s="58">
        <v>36091902.300000004</v>
      </c>
      <c r="F27" s="59">
        <f t="shared" si="3"/>
        <v>0</v>
      </c>
    </row>
    <row r="28" spans="2:6" x14ac:dyDescent="0.2">
      <c r="B28" s="56">
        <v>7000</v>
      </c>
      <c r="C28" s="57" t="s">
        <v>129</v>
      </c>
      <c r="D28" s="58">
        <v>0</v>
      </c>
      <c r="E28" s="58">
        <v>0</v>
      </c>
      <c r="F28" s="59">
        <f t="shared" si="3"/>
        <v>0</v>
      </c>
    </row>
    <row r="29" spans="2:6" x14ac:dyDescent="0.2">
      <c r="B29" s="56">
        <v>8000</v>
      </c>
      <c r="C29" s="57" t="s">
        <v>130</v>
      </c>
      <c r="D29" s="58">
        <v>0</v>
      </c>
      <c r="E29" s="58">
        <v>0</v>
      </c>
      <c r="F29" s="59">
        <f t="shared" si="3"/>
        <v>0</v>
      </c>
    </row>
    <row r="30" spans="2:6" x14ac:dyDescent="0.2">
      <c r="B30" s="63">
        <v>9000</v>
      </c>
      <c r="C30" s="64" t="s">
        <v>131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35</v>
      </c>
      <c r="D31" s="50">
        <f>D11+D21</f>
        <v>4099241807.6499987</v>
      </c>
      <c r="E31" s="50">
        <f t="shared" ref="E31:F31" si="4">E11+E21</f>
        <v>3986113584.1899991</v>
      </c>
      <c r="F31" s="51">
        <f t="shared" si="4"/>
        <v>113128223.45999973</v>
      </c>
    </row>
    <row r="33" spans="3:3" x14ac:dyDescent="0.2">
      <c r="C33" s="70" t="s">
        <v>133</v>
      </c>
    </row>
    <row r="34" spans="3:3" x14ac:dyDescent="0.2">
      <c r="C34" s="69" t="s">
        <v>134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Anual</v>
      </c>
    </row>
    <row r="3" spans="1:6" x14ac:dyDescent="0.2">
      <c r="B3" s="76" t="str">
        <f>'Notas de Disciplina Financiera'!A3</f>
        <v>Correspondiente del 01 de Enero al 31 de Diciembre de 2024</v>
      </c>
      <c r="C3" s="76"/>
      <c r="D3" s="76"/>
      <c r="E3" s="40" t="s">
        <v>3</v>
      </c>
      <c r="F3" s="41" t="str">
        <f>'Notas de Disciplina Financiera'!D3</f>
        <v>Cuenta Pública</v>
      </c>
    </row>
    <row r="5" spans="1:6" x14ac:dyDescent="0.2">
      <c r="B5" s="43"/>
      <c r="C5" s="43" t="s">
        <v>15</v>
      </c>
    </row>
    <row r="7" spans="1:6" x14ac:dyDescent="0.2">
      <c r="B7" s="1" t="s">
        <v>135</v>
      </c>
    </row>
    <row r="8" spans="1:6" x14ac:dyDescent="0.2">
      <c r="B8" s="45" t="s">
        <v>136</v>
      </c>
    </row>
    <row r="9" spans="1:6" x14ac:dyDescent="0.2">
      <c r="A9" s="42"/>
      <c r="B9" s="47" t="s">
        <v>137</v>
      </c>
    </row>
    <row r="10" spans="1:6" x14ac:dyDescent="0.2">
      <c r="B10" s="47" t="s">
        <v>138</v>
      </c>
    </row>
    <row r="11" spans="1:6" x14ac:dyDescent="0.2">
      <c r="C11" s="1" t="s">
        <v>151</v>
      </c>
    </row>
    <row r="13" spans="1:6" x14ac:dyDescent="0.2">
      <c r="C13" s="70" t="s">
        <v>139</v>
      </c>
    </row>
    <row r="14" spans="1:6" x14ac:dyDescent="0.2">
      <c r="C14" s="69" t="s">
        <v>140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B1" sqref="B1:D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Anual</v>
      </c>
    </row>
    <row r="3" spans="1:6" x14ac:dyDescent="0.2">
      <c r="B3" s="76" t="str">
        <f>'Notas de Disciplina Financiera'!A3</f>
        <v>Correspondiente del 01 de Enero al 31 de Diciembre de 2024</v>
      </c>
      <c r="C3" s="76"/>
      <c r="D3" s="76"/>
      <c r="E3" s="40" t="s">
        <v>3</v>
      </c>
      <c r="F3" s="41" t="str">
        <f>'Notas de Disciplina Financiera'!D3</f>
        <v>Cuenta Pública</v>
      </c>
    </row>
    <row r="5" spans="1:6" x14ac:dyDescent="0.2">
      <c r="B5" s="43"/>
      <c r="C5" s="43" t="s">
        <v>17</v>
      </c>
    </row>
    <row r="7" spans="1:6" x14ac:dyDescent="0.2">
      <c r="B7" s="1" t="s">
        <v>135</v>
      </c>
    </row>
    <row r="8" spans="1:6" x14ac:dyDescent="0.2">
      <c r="B8" s="45" t="s">
        <v>141</v>
      </c>
    </row>
    <row r="9" spans="1:6" x14ac:dyDescent="0.2">
      <c r="A9" s="42"/>
      <c r="B9" s="46" t="s">
        <v>142</v>
      </c>
    </row>
    <row r="10" spans="1:6" x14ac:dyDescent="0.2">
      <c r="B10" s="46" t="s">
        <v>143</v>
      </c>
    </row>
    <row r="11" spans="1:6" x14ac:dyDescent="0.2">
      <c r="C11" s="1" t="s">
        <v>151</v>
      </c>
    </row>
    <row r="13" spans="1:6" x14ac:dyDescent="0.2">
      <c r="C13" s="70" t="s">
        <v>144</v>
      </c>
    </row>
    <row r="14" spans="1:6" x14ac:dyDescent="0.2">
      <c r="C14" s="69" t="s">
        <v>145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workbookViewId="0">
      <selection activeCell="C9" sqref="C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Anual</v>
      </c>
    </row>
    <row r="3" spans="1:6" x14ac:dyDescent="0.2">
      <c r="B3" s="76" t="str">
        <f>'Notas de Disciplina Financiera'!A3</f>
        <v>Correspondiente del 01 de Enero al 31 de Diciembre de 2024</v>
      </c>
      <c r="C3" s="76"/>
      <c r="D3" s="76"/>
      <c r="E3" s="40" t="s">
        <v>3</v>
      </c>
      <c r="F3" s="41" t="str">
        <f>'Notas de Disciplina Financiera'!D3</f>
        <v>Cuenta Pública</v>
      </c>
    </row>
    <row r="5" spans="1:6" x14ac:dyDescent="0.2">
      <c r="B5" s="43"/>
      <c r="C5" s="43" t="s">
        <v>19</v>
      </c>
    </row>
    <row r="7" spans="1:6" x14ac:dyDescent="0.2">
      <c r="B7" s="1" t="s">
        <v>135</v>
      </c>
    </row>
    <row r="8" spans="1:6" x14ac:dyDescent="0.2">
      <c r="B8" s="45" t="s">
        <v>146</v>
      </c>
    </row>
    <row r="9" spans="1:6" x14ac:dyDescent="0.2">
      <c r="A9" s="42"/>
      <c r="C9" s="1" t="s">
        <v>151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0c865bf4-0f22-4e4d-b041-7b0c1657e5a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6aa8a68a-ab09-4ac8-a697-fdce915bc567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DRF</cp:lastModifiedBy>
  <cp:revision/>
  <cp:lastPrinted>2024-07-23T21:23:06Z</cp:lastPrinted>
  <dcterms:created xsi:type="dcterms:W3CDTF">2024-03-15T21:50:03Z</dcterms:created>
  <dcterms:modified xsi:type="dcterms:W3CDTF">2025-02-24T21:55:51Z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